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/>
  </bookViews>
  <sheets>
    <sheet name="5031" sheetId="12" r:id="rId1"/>
  </sheets>
  <definedNames>
    <definedName name="_xlnm.Print_Area" localSheetId="0">'5031'!$A$1:$BL$94</definedName>
  </definedNames>
  <calcPr calcId="162913"/>
</workbook>
</file>

<file path=xl/calcChain.xml><?xml version="1.0" encoding="utf-8"?>
<calcChain xmlns="http://schemas.openxmlformats.org/spreadsheetml/2006/main">
  <c r="AW76" i="12" l="1"/>
  <c r="AU43" i="12"/>
  <c r="AU37" i="12"/>
  <c r="I17" i="12"/>
  <c r="U16" i="12" s="1"/>
  <c r="AK36" i="12"/>
  <c r="AK38" i="12"/>
  <c r="AS16" i="12"/>
  <c r="BD37" i="12"/>
  <c r="BD36" i="12"/>
  <c r="BD38" i="12" s="1"/>
  <c r="BE56" i="12"/>
  <c r="BE82" i="12"/>
  <c r="AW78" i="12"/>
  <c r="BD43" i="12"/>
  <c r="BE80" i="12"/>
  <c r="BE78" i="12"/>
  <c r="BE76" i="12"/>
  <c r="BE57" i="12"/>
  <c r="AO52" i="12"/>
  <c r="AO51" i="12" s="1"/>
  <c r="BE51" i="12" s="1"/>
  <c r="BE52" i="12"/>
  <c r="AK44" i="12"/>
  <c r="AU44" i="12"/>
  <c r="BD44" i="12"/>
  <c r="BE73" i="12"/>
  <c r="BE50" i="12"/>
  <c r="BE53" i="12"/>
  <c r="BE54" i="12"/>
  <c r="BE58" i="12"/>
  <c r="BE59" i="12"/>
  <c r="BE60" i="12"/>
  <c r="BE61" i="12"/>
  <c r="BE62" i="12"/>
  <c r="BE63" i="12"/>
  <c r="BE64" i="12"/>
  <c r="BE65" i="12"/>
  <c r="BE66" i="12"/>
  <c r="BE67" i="12"/>
  <c r="BE68" i="12"/>
  <c r="BE70" i="12"/>
  <c r="BE72" i="12"/>
  <c r="AU38" i="12"/>
</calcChain>
</file>

<file path=xl/sharedStrings.xml><?xml version="1.0" encoding="utf-8"?>
<sst xmlns="http://schemas.openxmlformats.org/spreadsheetml/2006/main" count="185" uniqueCount="121">
  <si>
    <t>Показник 1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</si>
  <si>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</si>
  <si>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</si>
  <si>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</si>
  <si>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здоров’я</t>
  </si>
  <si>
    <t>Забезпечення розвитку здібностей вихованців дитячо – 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дітей.</t>
  </si>
  <si>
    <t>Розвиток та вдосконалення здібностей вихованців дитячо – юнацьких спортивних шкіл в обраному виді спорту</t>
  </si>
  <si>
    <t>Кількість дитячо – юнацьких спортивних шкіл</t>
  </si>
  <si>
    <t>кількість штатних одиниць тренерів – викладачів, в т.ч.:</t>
  </si>
  <si>
    <t>кількість дітей, що займаються в групах по напрямках, з них</t>
  </si>
  <si>
    <t>мережа відділень з видів спорту</t>
  </si>
  <si>
    <t>футбол</t>
  </si>
  <si>
    <t>боротьба самбо</t>
  </si>
  <si>
    <t>легка атлетика</t>
  </si>
  <si>
    <t>волейбол, в т.ч.пляжний</t>
  </si>
  <si>
    <t>карате - до</t>
  </si>
  <si>
    <t>дзюдо</t>
  </si>
  <si>
    <t xml:space="preserve"> баскетбол</t>
  </si>
  <si>
    <t>велоспорт</t>
  </si>
  <si>
    <t>бокс</t>
  </si>
  <si>
    <t>шахи</t>
  </si>
  <si>
    <t>середні витрати на одного учня</t>
  </si>
  <si>
    <t>25538000000</t>
  </si>
  <si>
    <t>Кількість необхідного  обладнання та предметів довгострокового користування</t>
  </si>
  <si>
    <t>Показник 2</t>
  </si>
  <si>
    <t>відсоток дітей із числа учнів ЗСО охоплених позашкільною освітою в дитячо – юнацьких спортивних школах</t>
  </si>
  <si>
    <t>динаміка кількості учнів, залучених до фізичного виховання в дитячо- юнацьких спортивних школах у порівнянні з минулим роком</t>
  </si>
  <si>
    <t>Придбання обладнання та предметів довгострокового користування</t>
  </si>
  <si>
    <t>(код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</si>
  <si>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</si>
  <si>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</si>
  <si>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</si>
  <si>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</si>
  <si>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розрахунок (кількість дітей, що займаються в групах / середньо річну чисельність учнів в ЗСО *100 (991 / 7120 * 100))</t>
  </si>
  <si>
    <t>розрахунок (кількість дітей, що займаються в групах в 2020 р. / кількість дітей, що займались в групах в 2019 р. *100 – 100)(991/1030*100-100))</t>
  </si>
  <si>
    <t>5031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</si>
  <si>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</si>
  <si>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</si>
  <si>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</si>
  <si>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2.1</t>
  </si>
  <si>
    <t>3.1</t>
  </si>
  <si>
    <t>4.1</t>
  </si>
  <si>
    <t>4.2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</si>
  <si>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</si>
  <si>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</si>
  <si>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</si>
  <si>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</si>
  <si>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</si>
  <si>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</si>
  <si>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</si>
  <si>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</si>
  <si>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</si>
  <si>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</si>
  <si>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</si>
  <si>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</si>
  <si>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</si>
  <si>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</si>
  <si>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</si>
  <si>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</si>
  <si>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</si>
  <si>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</si>
  <si>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</si>
  <si>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</si>
  <si>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</si>
  <si>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</si>
  <si>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</si>
  <si>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</si>
  <si>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</si>
  <si>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r>
      <t>розрахунок (обсяг фінансування</t>
    </r>
    <r>
      <rPr>
        <sz val="10"/>
        <rFont val="Times New Roman"/>
        <family val="1"/>
        <charset val="204"/>
      </rPr>
      <t xml:space="preserve"> /кількість дітей, що займаються в групах)</t>
    </r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</si>
  <si>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</si>
  <si>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</si>
  <si>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</si>
  <si>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</si>
  <si>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</si>
  <si>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</si>
  <si>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</si>
  <si>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</si>
  <si>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</si>
  <si>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</si>
  <si>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</si>
  <si>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</si>
  <si>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</si>
  <si>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</si>
  <si>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</si>
  <si>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</si>
  <si>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</si>
  <si>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</si>
  <si>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Л.В. Писаренко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</si>
  <si>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</si>
  <si>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</si>
  <si>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</si>
  <si>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</si>
  <si>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</si>
  <si>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</si>
  <si>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</si>
  <si>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</si>
  <si>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</si>
  <si>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</si>
  <si>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</si>
  <si>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</si>
  <si>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хлопчиків</t>
  </si>
  <si>
    <t>дівчаток</t>
  </si>
  <si>
    <t>Обсяги видатків на придбання обладнання та предметів довгострокового користування</t>
  </si>
  <si>
    <t xml:space="preserve">Середні витрати на придбання обладнання та предметів довгострокового користування </t>
  </si>
  <si>
    <t>Фінансове управління Ніжинської міської ради</t>
  </si>
  <si>
    <t>Начальник  фінансового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</si>
  <si>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</si>
  <si>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</si>
  <si>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</si>
  <si>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</si>
  <si>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>в комплексній дитячо - юнацькій спортивній школі</t>
  </si>
  <si>
    <t>в дитячо – юнацькій спортивній футбольній школі</t>
  </si>
  <si>
    <t>в дитячо – юнацькій спортивній шаховій школі</t>
  </si>
  <si>
    <t>Громадський бюджет "Здоровий спосіб життя - шлях до досконалості""</t>
  </si>
  <si>
    <t>додаток 6 до рішення сесії</t>
  </si>
  <si>
    <t>потреба</t>
  </si>
  <si>
    <t>розрахунок (касові видатки на звітний період/плановий обсяг видатків*100)</t>
  </si>
  <si>
    <t xml:space="preserve">Рівень виконання придбання обладнання та предметів довгострокового користування </t>
  </si>
  <si>
    <t>розрахунок: обсяг видатків/кількість обладнання (298800/16)</t>
  </si>
  <si>
    <t>Конституція України, Бюджетний кодекс України, Закон України «Про Державний бюджет України на 2020 рік», «Про освіту», наказ Міністерства України у справах сім’ї, молоді та спорту № 2097 від 23.09.2005р. «Про впорядкування умов оплати праці працівників бюджетних установ, закладів та організацій галузі фізичної культури і спорту» із змінами, внесеними згідно з Постановами КМ, рішення Ніжинської міської ради VII скликання від 24.12.2019 року №8-65/2019, "Деякі питання оплати праці працівників дитячо-юнацьких спортивних шкіл" від 14.08.19 року №755,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25.05.2020 року №8-73/2020.</t>
  </si>
  <si>
    <t>26.05.2020 року №133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</si>
</sst>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3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8" applyNumberFormat="0" applyAlignment="0" applyProtection="0"/>
    <xf numFmtId="0" fontId="26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21" borderId="2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23" borderId="7" applyNumberFormat="0" applyFont="0" applyAlignment="0" applyProtection="0"/>
    <xf numFmtId="0" fontId="27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/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11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1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/>
    <xf numFmtId="4" fontId="8" fillId="0" borderId="15" xfId="0" applyNumberFormat="1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L94"/>
  <sheetViews>
    <sheetView tabSelected="1" view="pageBreakPreview" topLeftCell="A55" zoomScaleNormal="100" zoomScaleSheetLayoutView="100" workbookViewId="0">
      <selection activeCell="AO71" sqref="AO71:AV71"/>
    </sheetView>
  </sheetViews>
  <sheetFormatPr defaultColWidth="8.85546875" defaultRowHeight="12.75" x14ac:dyDescent="0.2"/>
  <cols>
    <col min="1" max="28" width="2.85546875" style="1" customWidth="1"/>
    <col min="29" max="29" width="2.7109375" style="1" customWidth="1"/>
    <col min="30" max="54" width="2.85546875" style="1" customWidth="1"/>
    <col min="55" max="55" width="3.42578125" style="1" customWidth="1"/>
    <col min="56" max="63" width="2.85546875" style="1" customWidth="1"/>
    <col min="64" max="64" width="0.28515625" style="1" customWidth="1"/>
    <col min="65" max="16384" width="8.85546875" style="1"/>
  </cols>
  <sheetData>
    <row r="1" spans="1:64" ht="35.25" customHeight="1" x14ac:dyDescent="0.2">
      <c r="AO1" s="59" t="s">
        <v>62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5.95" customHeight="1" x14ac:dyDescent="0.2">
      <c r="AO2" s="60" t="s">
        <v>43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15" customHeight="1" x14ac:dyDescent="0.2">
      <c r="AO3" s="60" t="s">
        <v>89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4" ht="19.149999999999999" customHeight="1" x14ac:dyDescent="0.2">
      <c r="AO4" s="107" t="s">
        <v>95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x14ac:dyDescent="0.2">
      <c r="AO5" s="108" t="s">
        <v>50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4" ht="27" customHeight="1" x14ac:dyDescent="0.2">
      <c r="AO6" s="96" t="s">
        <v>120</v>
      </c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64" ht="9.6" customHeight="1" x14ac:dyDescent="0.2"/>
    <row r="8" spans="1:64" ht="15.75" customHeight="1" x14ac:dyDescent="0.2">
      <c r="A8" s="98" t="s">
        <v>51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ht="19.149999999999999" customHeight="1" x14ac:dyDescent="0.2">
      <c r="A9" s="98" t="s">
        <v>106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ht="18.95" customHeight="1" x14ac:dyDescent="0.2">
      <c r="A10" s="100" t="s">
        <v>79</v>
      </c>
      <c r="B10" s="100"/>
      <c r="C10" s="101" t="s">
        <v>98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 t="s">
        <v>96</v>
      </c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99" t="s">
        <v>109</v>
      </c>
      <c r="BE10" s="99"/>
      <c r="BF10" s="99"/>
      <c r="BG10" s="99"/>
      <c r="BH10" s="99"/>
      <c r="BI10" s="99"/>
      <c r="BJ10" s="99"/>
      <c r="BK10" s="99"/>
      <c r="BL10" s="99"/>
    </row>
    <row r="11" spans="1:64" ht="15.95" customHeight="1" x14ac:dyDescent="0.2">
      <c r="A11" s="117" t="s">
        <v>50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68" t="s">
        <v>108</v>
      </c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 t="s">
        <v>107</v>
      </c>
      <c r="BE11" s="68"/>
      <c r="BF11" s="68"/>
      <c r="BG11" s="68"/>
      <c r="BH11" s="68"/>
      <c r="BI11" s="68"/>
      <c r="BJ11" s="68"/>
      <c r="BK11" s="68"/>
      <c r="BL11" s="68"/>
    </row>
    <row r="12" spans="1:64" ht="18.95" customHeight="1" x14ac:dyDescent="0.2">
      <c r="A12" s="100" t="s">
        <v>48</v>
      </c>
      <c r="B12" s="100"/>
      <c r="C12" s="101" t="s">
        <v>98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2" t="s">
        <v>97</v>
      </c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99" t="s">
        <v>109</v>
      </c>
      <c r="BE12" s="99"/>
      <c r="BF12" s="99"/>
      <c r="BG12" s="99"/>
      <c r="BH12" s="99"/>
      <c r="BI12" s="99"/>
      <c r="BJ12" s="99"/>
      <c r="BK12" s="99"/>
      <c r="BL12" s="99"/>
    </row>
    <row r="13" spans="1:64" ht="30.6" customHeight="1" x14ac:dyDescent="0.2">
      <c r="A13" s="117" t="s">
        <v>44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8" t="s">
        <v>36</v>
      </c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 t="s">
        <v>107</v>
      </c>
      <c r="BE13" s="68"/>
      <c r="BF13" s="68"/>
      <c r="BG13" s="68"/>
      <c r="BH13" s="68"/>
      <c r="BI13" s="68"/>
      <c r="BJ13" s="68"/>
      <c r="BK13" s="68"/>
      <c r="BL13" s="68"/>
    </row>
    <row r="14" spans="1:64" ht="33" customHeight="1" x14ac:dyDescent="0.2">
      <c r="A14" s="100" t="s">
        <v>80</v>
      </c>
      <c r="B14" s="100"/>
      <c r="C14" s="121" t="s">
        <v>1</v>
      </c>
      <c r="D14" s="121"/>
      <c r="E14" s="121"/>
      <c r="F14" s="121"/>
      <c r="G14" s="121"/>
      <c r="H14" s="121"/>
      <c r="I14" s="121"/>
      <c r="J14" s="20"/>
      <c r="K14" s="121" t="s">
        <v>35</v>
      </c>
      <c r="L14" s="121"/>
      <c r="M14" s="121"/>
      <c r="N14" s="121"/>
      <c r="O14" s="121"/>
      <c r="P14" s="121"/>
      <c r="Q14" s="121"/>
      <c r="R14" s="21"/>
      <c r="S14" s="21"/>
      <c r="T14" s="21"/>
      <c r="U14" s="102" t="s">
        <v>2</v>
      </c>
      <c r="V14" s="102"/>
      <c r="W14" s="102"/>
      <c r="X14" s="102"/>
      <c r="Y14" s="102"/>
      <c r="Z14" s="21"/>
      <c r="AA14" s="122" t="s">
        <v>3</v>
      </c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99" t="s">
        <v>22</v>
      </c>
      <c r="BE14" s="99"/>
      <c r="BF14" s="99"/>
      <c r="BG14" s="99"/>
      <c r="BH14" s="99"/>
      <c r="BI14" s="99"/>
      <c r="BJ14" s="99"/>
      <c r="BK14" s="99"/>
      <c r="BL14" s="99"/>
    </row>
    <row r="15" spans="1:64" ht="67.900000000000006" customHeight="1" x14ac:dyDescent="0.2">
      <c r="A15" s="117" t="s">
        <v>29</v>
      </c>
      <c r="B15" s="117"/>
      <c r="C15" s="117"/>
      <c r="D15" s="117"/>
      <c r="E15" s="117"/>
      <c r="F15" s="117"/>
      <c r="G15" s="117"/>
      <c r="H15" s="117"/>
      <c r="I15" s="117"/>
      <c r="J15" s="117" t="s">
        <v>30</v>
      </c>
      <c r="K15" s="117"/>
      <c r="L15" s="117"/>
      <c r="M15" s="117"/>
      <c r="N15" s="117"/>
      <c r="O15" s="117"/>
      <c r="P15" s="117"/>
      <c r="Q15" s="117"/>
      <c r="R15" s="117"/>
      <c r="S15" s="68" t="s">
        <v>31</v>
      </c>
      <c r="T15" s="68"/>
      <c r="U15" s="68"/>
      <c r="V15" s="68"/>
      <c r="W15" s="68"/>
      <c r="X15" s="68"/>
      <c r="Y15" s="68"/>
      <c r="Z15" s="68"/>
      <c r="AA15" s="22"/>
      <c r="AB15" s="22"/>
      <c r="AC15" s="22"/>
      <c r="AD15" s="22"/>
      <c r="AE15" s="68" t="s">
        <v>32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 t="s">
        <v>28</v>
      </c>
      <c r="BE15" s="68"/>
      <c r="BF15" s="68"/>
      <c r="BG15" s="68"/>
      <c r="BH15" s="68"/>
      <c r="BI15" s="68"/>
      <c r="BJ15" s="68"/>
      <c r="BK15" s="68"/>
      <c r="BL15" s="68"/>
    </row>
    <row r="16" spans="1:64" ht="16.5" customHeight="1" x14ac:dyDescent="0.2">
      <c r="A16" s="106" t="s">
        <v>76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61">
        <f>AS16+I17</f>
        <v>4317856.6400000006</v>
      </c>
      <c r="V16" s="61"/>
      <c r="W16" s="61"/>
      <c r="X16" s="61"/>
      <c r="Y16" s="61"/>
      <c r="Z16" s="61"/>
      <c r="AA16" s="61"/>
      <c r="AB16" s="61"/>
      <c r="AC16" s="61"/>
      <c r="AD16" s="61"/>
      <c r="AE16" s="62" t="s">
        <v>77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1">
        <f>7261000+498750+10000-3744603.36</f>
        <v>4025146.64</v>
      </c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94" t="s">
        <v>53</v>
      </c>
      <c r="BE16" s="94"/>
      <c r="BF16" s="94"/>
      <c r="BG16" s="94"/>
      <c r="BH16" s="94"/>
      <c r="BI16" s="94"/>
      <c r="BJ16" s="94"/>
      <c r="BK16" s="94"/>
      <c r="BL16" s="94"/>
    </row>
    <row r="17" spans="1:64" ht="14.25" customHeight="1" x14ac:dyDescent="0.2">
      <c r="A17" s="94" t="s">
        <v>52</v>
      </c>
      <c r="B17" s="94"/>
      <c r="C17" s="94"/>
      <c r="D17" s="94"/>
      <c r="E17" s="94"/>
      <c r="F17" s="94"/>
      <c r="G17" s="94"/>
      <c r="H17" s="94"/>
      <c r="I17" s="61">
        <f>90000+231000-22200-6090</f>
        <v>292710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94" t="s">
        <v>54</v>
      </c>
      <c r="U17" s="94"/>
      <c r="V17" s="94"/>
      <c r="W17" s="9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45" customHeight="1" x14ac:dyDescent="0.2">
      <c r="A18" s="60" t="s">
        <v>64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64" ht="85.9" customHeight="1" x14ac:dyDescent="0.2">
      <c r="A19" s="93" t="s">
        <v>119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64" ht="20.45" customHeight="1" x14ac:dyDescent="0.2">
      <c r="A20" s="94" t="s">
        <v>63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64" ht="14.45" customHeight="1" x14ac:dyDescent="0.2">
      <c r="A21" s="95" t="s">
        <v>58</v>
      </c>
      <c r="B21" s="95"/>
      <c r="C21" s="95"/>
      <c r="D21" s="95"/>
      <c r="E21" s="95"/>
      <c r="F21" s="95"/>
      <c r="G21" s="103" t="s">
        <v>67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5"/>
    </row>
    <row r="22" spans="1:64" ht="11.45" customHeight="1" x14ac:dyDescent="0.2">
      <c r="A22" s="63">
        <v>1</v>
      </c>
      <c r="B22" s="63"/>
      <c r="C22" s="63"/>
      <c r="D22" s="63"/>
      <c r="E22" s="63"/>
      <c r="F22" s="63"/>
      <c r="G22" s="103">
        <v>2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5"/>
    </row>
    <row r="23" spans="1:64" ht="15.75" x14ac:dyDescent="0.2">
      <c r="A23" s="50">
        <v>1</v>
      </c>
      <c r="B23" s="50"/>
      <c r="C23" s="50"/>
      <c r="D23" s="50"/>
      <c r="E23" s="50"/>
      <c r="F23" s="50"/>
      <c r="G23" s="80" t="s">
        <v>4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2"/>
    </row>
    <row r="24" spans="1:64" ht="20.45" customHeight="1" x14ac:dyDescent="0.2">
      <c r="A24" s="94" t="s">
        <v>65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64" ht="30" customHeight="1" x14ac:dyDescent="0.2">
      <c r="A25" s="93" t="s">
        <v>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64" ht="19.149999999999999" customHeight="1" x14ac:dyDescent="0.2">
      <c r="A26" s="94" t="s">
        <v>66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64" ht="18" customHeight="1" x14ac:dyDescent="0.2">
      <c r="A27" s="95" t="s">
        <v>58</v>
      </c>
      <c r="B27" s="95"/>
      <c r="C27" s="95"/>
      <c r="D27" s="95"/>
      <c r="E27" s="95"/>
      <c r="F27" s="95"/>
      <c r="G27" s="103" t="s">
        <v>55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5"/>
    </row>
    <row r="28" spans="1:64" ht="13.15" customHeight="1" x14ac:dyDescent="0.2">
      <c r="A28" s="63">
        <v>1</v>
      </c>
      <c r="B28" s="63"/>
      <c r="C28" s="63"/>
      <c r="D28" s="63"/>
      <c r="E28" s="63"/>
      <c r="F28" s="63"/>
      <c r="G28" s="103">
        <v>2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5"/>
    </row>
    <row r="29" spans="1:64" ht="16.149999999999999" customHeight="1" x14ac:dyDescent="0.2">
      <c r="A29" s="76">
        <v>1</v>
      </c>
      <c r="B29" s="57"/>
      <c r="C29" s="57"/>
      <c r="D29" s="57"/>
      <c r="E29" s="57"/>
      <c r="F29" s="58"/>
      <c r="G29" s="73" t="s">
        <v>6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6.149999999999999" customHeight="1" x14ac:dyDescent="0.2">
      <c r="A30" s="76">
        <v>2</v>
      </c>
      <c r="B30" s="57"/>
      <c r="C30" s="57"/>
      <c r="D30" s="57"/>
      <c r="E30" s="57"/>
      <c r="F30" s="58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64" ht="19.149999999999999" customHeight="1" x14ac:dyDescent="0.2">
      <c r="A31" s="94" t="s">
        <v>69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 x14ac:dyDescent="0.2">
      <c r="A32" s="89" t="s">
        <v>88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7"/>
    </row>
    <row r="33" spans="1:64" ht="15.95" customHeight="1" x14ac:dyDescent="0.2">
      <c r="A33" s="63" t="s">
        <v>58</v>
      </c>
      <c r="B33" s="63"/>
      <c r="C33" s="63"/>
      <c r="D33" s="67" t="s">
        <v>56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  <c r="AK33" s="67" t="s">
        <v>59</v>
      </c>
      <c r="AL33" s="68"/>
      <c r="AM33" s="68"/>
      <c r="AN33" s="68"/>
      <c r="AO33" s="68"/>
      <c r="AP33" s="68"/>
      <c r="AQ33" s="68"/>
      <c r="AR33" s="68"/>
      <c r="AS33" s="68"/>
      <c r="AT33" s="69"/>
      <c r="AU33" s="63" t="s">
        <v>60</v>
      </c>
      <c r="AV33" s="63"/>
      <c r="AW33" s="63"/>
      <c r="AX33" s="63"/>
      <c r="AY33" s="63"/>
      <c r="AZ33" s="63"/>
      <c r="BA33" s="63"/>
      <c r="BB33" s="63"/>
      <c r="BC33" s="63"/>
      <c r="BD33" s="63" t="s">
        <v>57</v>
      </c>
      <c r="BE33" s="63"/>
      <c r="BF33" s="63"/>
      <c r="BG33" s="63"/>
      <c r="BH33" s="63"/>
      <c r="BI33" s="63"/>
      <c r="BJ33" s="63"/>
      <c r="BK33" s="63"/>
      <c r="BL33" s="63"/>
    </row>
    <row r="34" spans="1:64" ht="21" customHeight="1" x14ac:dyDescent="0.2">
      <c r="A34" s="63"/>
      <c r="B34" s="63"/>
      <c r="C34" s="63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2"/>
      <c r="AK34" s="90"/>
      <c r="AL34" s="91"/>
      <c r="AM34" s="91"/>
      <c r="AN34" s="91"/>
      <c r="AO34" s="91"/>
      <c r="AP34" s="91"/>
      <c r="AQ34" s="91"/>
      <c r="AR34" s="91"/>
      <c r="AS34" s="91"/>
      <c r="AT34" s="92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5.6" customHeight="1" x14ac:dyDescent="0.2">
      <c r="A35" s="63">
        <v>1</v>
      </c>
      <c r="B35" s="63"/>
      <c r="C35" s="63"/>
      <c r="D35" s="83">
        <v>2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83">
        <v>3</v>
      </c>
      <c r="AL35" s="84"/>
      <c r="AM35" s="84"/>
      <c r="AN35" s="84"/>
      <c r="AO35" s="84"/>
      <c r="AP35" s="84"/>
      <c r="AQ35" s="84"/>
      <c r="AR35" s="84"/>
      <c r="AS35" s="84"/>
      <c r="AT35" s="85"/>
      <c r="AU35" s="63">
        <v>4</v>
      </c>
      <c r="AV35" s="63"/>
      <c r="AW35" s="63"/>
      <c r="AX35" s="63"/>
      <c r="AY35" s="63"/>
      <c r="AZ35" s="63"/>
      <c r="BA35" s="63"/>
      <c r="BB35" s="63"/>
      <c r="BC35" s="63"/>
      <c r="BD35" s="63">
        <v>5</v>
      </c>
      <c r="BE35" s="63"/>
      <c r="BF35" s="63"/>
      <c r="BG35" s="63"/>
      <c r="BH35" s="63"/>
      <c r="BI35" s="63"/>
      <c r="BJ35" s="63"/>
      <c r="BK35" s="63"/>
      <c r="BL35" s="63"/>
    </row>
    <row r="36" spans="1:64" ht="19.899999999999999" customHeight="1" x14ac:dyDescent="0.2">
      <c r="A36" s="50">
        <v>1</v>
      </c>
      <c r="B36" s="50"/>
      <c r="C36" s="50"/>
      <c r="D36" s="86" t="s">
        <v>6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4">
        <f>7261000+498750+10000-3744603.36</f>
        <v>4025146.64</v>
      </c>
      <c r="AL36" s="55"/>
      <c r="AM36" s="55"/>
      <c r="AN36" s="55"/>
      <c r="AO36" s="55"/>
      <c r="AP36" s="55"/>
      <c r="AQ36" s="55"/>
      <c r="AR36" s="55"/>
      <c r="AS36" s="55"/>
      <c r="AT36" s="56"/>
      <c r="AU36" s="42"/>
      <c r="AV36" s="42"/>
      <c r="AW36" s="42"/>
      <c r="AX36" s="42"/>
      <c r="AY36" s="42"/>
      <c r="AZ36" s="42"/>
      <c r="BA36" s="42"/>
      <c r="BB36" s="42"/>
      <c r="BC36" s="42"/>
      <c r="BD36" s="42">
        <f>AK36+AU36</f>
        <v>4025146.64</v>
      </c>
      <c r="BE36" s="42"/>
      <c r="BF36" s="42"/>
      <c r="BG36" s="42"/>
      <c r="BH36" s="42"/>
      <c r="BI36" s="42"/>
      <c r="BJ36" s="42"/>
      <c r="BK36" s="42"/>
      <c r="BL36" s="42"/>
    </row>
    <row r="37" spans="1:64" ht="19.899999999999999" customHeight="1" x14ac:dyDescent="0.2">
      <c r="A37" s="76">
        <v>2</v>
      </c>
      <c r="B37" s="57"/>
      <c r="C37" s="58"/>
      <c r="D37" s="86" t="s">
        <v>27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4"/>
      <c r="AL37" s="55"/>
      <c r="AM37" s="55"/>
      <c r="AN37" s="55"/>
      <c r="AO37" s="55"/>
      <c r="AP37" s="55"/>
      <c r="AQ37" s="55"/>
      <c r="AR37" s="55"/>
      <c r="AS37" s="55"/>
      <c r="AT37" s="56"/>
      <c r="AU37" s="42">
        <f>90000+231000-22200-6090</f>
        <v>292710</v>
      </c>
      <c r="AV37" s="42"/>
      <c r="AW37" s="42"/>
      <c r="AX37" s="42"/>
      <c r="AY37" s="42"/>
      <c r="AZ37" s="42"/>
      <c r="BA37" s="42"/>
      <c r="BB37" s="42"/>
      <c r="BC37" s="42"/>
      <c r="BD37" s="42">
        <f>AK37+AU37</f>
        <v>292710</v>
      </c>
      <c r="BE37" s="42"/>
      <c r="BF37" s="42"/>
      <c r="BG37" s="42"/>
      <c r="BH37" s="42"/>
      <c r="BI37" s="42"/>
      <c r="BJ37" s="42"/>
      <c r="BK37" s="42"/>
      <c r="BL37" s="42"/>
    </row>
    <row r="38" spans="1:64" s="8" customFormat="1" ht="19.149999999999999" customHeight="1" x14ac:dyDescent="0.2">
      <c r="A38" s="28"/>
      <c r="B38" s="28"/>
      <c r="C38" s="28"/>
      <c r="D38" s="77" t="s">
        <v>57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70">
        <f>SUM(AK36:AK37)</f>
        <v>4025146.64</v>
      </c>
      <c r="AL38" s="71"/>
      <c r="AM38" s="71"/>
      <c r="AN38" s="71"/>
      <c r="AO38" s="71"/>
      <c r="AP38" s="71"/>
      <c r="AQ38" s="71"/>
      <c r="AR38" s="71"/>
      <c r="AS38" s="71"/>
      <c r="AT38" s="72"/>
      <c r="AU38" s="48">
        <f>SUM(AU37)</f>
        <v>292710</v>
      </c>
      <c r="AV38" s="48"/>
      <c r="AW38" s="48"/>
      <c r="AX38" s="48"/>
      <c r="AY38" s="48"/>
      <c r="AZ38" s="48"/>
      <c r="BA38" s="48"/>
      <c r="BB38" s="48"/>
      <c r="BC38" s="48"/>
      <c r="BD38" s="48">
        <f>BD36+BD37</f>
        <v>4317856.6400000006</v>
      </c>
      <c r="BE38" s="48"/>
      <c r="BF38" s="48"/>
      <c r="BG38" s="48"/>
      <c r="BH38" s="48"/>
      <c r="BI38" s="48"/>
      <c r="BJ38" s="48"/>
      <c r="BK38" s="48"/>
      <c r="BL38" s="48"/>
    </row>
    <row r="39" spans="1:64" ht="21" customHeight="1" x14ac:dyDescent="0.2">
      <c r="A39" s="60" t="s">
        <v>70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64" ht="12.75" customHeight="1" x14ac:dyDescent="0.2">
      <c r="A40" s="89" t="s">
        <v>88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7"/>
    </row>
    <row r="41" spans="1:64" ht="15.95" customHeight="1" x14ac:dyDescent="0.2">
      <c r="A41" s="67" t="s">
        <v>58</v>
      </c>
      <c r="B41" s="68"/>
      <c r="C41" s="69"/>
      <c r="D41" s="67" t="s">
        <v>61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9"/>
      <c r="AK41" s="67" t="s">
        <v>59</v>
      </c>
      <c r="AL41" s="68"/>
      <c r="AM41" s="68"/>
      <c r="AN41" s="68"/>
      <c r="AO41" s="68"/>
      <c r="AP41" s="68"/>
      <c r="AQ41" s="68"/>
      <c r="AR41" s="68"/>
      <c r="AS41" s="68"/>
      <c r="AT41" s="69"/>
      <c r="AU41" s="67" t="s">
        <v>60</v>
      </c>
      <c r="AV41" s="68"/>
      <c r="AW41" s="68"/>
      <c r="AX41" s="68"/>
      <c r="AY41" s="68"/>
      <c r="AZ41" s="68"/>
      <c r="BA41" s="68"/>
      <c r="BB41" s="68"/>
      <c r="BC41" s="69"/>
      <c r="BD41" s="67" t="s">
        <v>57</v>
      </c>
      <c r="BE41" s="68"/>
      <c r="BF41" s="68"/>
      <c r="BG41" s="68"/>
      <c r="BH41" s="68"/>
      <c r="BI41" s="68"/>
      <c r="BJ41" s="68"/>
      <c r="BK41" s="68"/>
      <c r="BL41" s="69"/>
    </row>
    <row r="42" spans="1:64" ht="13.7" customHeight="1" x14ac:dyDescent="0.2">
      <c r="A42" s="50">
        <v>1</v>
      </c>
      <c r="B42" s="50"/>
      <c r="C42" s="50"/>
      <c r="D42" s="76">
        <v>2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8"/>
      <c r="AK42" s="50">
        <v>3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>
        <v>4</v>
      </c>
      <c r="AV42" s="50"/>
      <c r="AW42" s="50"/>
      <c r="AX42" s="50"/>
      <c r="AY42" s="50"/>
      <c r="AZ42" s="50"/>
      <c r="BA42" s="50"/>
      <c r="BB42" s="50"/>
      <c r="BC42" s="50"/>
      <c r="BD42" s="50">
        <v>5</v>
      </c>
      <c r="BE42" s="50"/>
      <c r="BF42" s="50"/>
      <c r="BG42" s="50"/>
      <c r="BH42" s="50"/>
      <c r="BI42" s="50"/>
      <c r="BJ42" s="50"/>
      <c r="BK42" s="50"/>
      <c r="BL42" s="50"/>
    </row>
    <row r="43" spans="1:64" s="8" customFormat="1" ht="19.149999999999999" customHeight="1" x14ac:dyDescent="0.2">
      <c r="A43" s="50">
        <v>1</v>
      </c>
      <c r="B43" s="50"/>
      <c r="C43" s="50"/>
      <c r="D43" s="86" t="s">
        <v>113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42">
        <v>164550</v>
      </c>
      <c r="AL43" s="42"/>
      <c r="AM43" s="42"/>
      <c r="AN43" s="42"/>
      <c r="AO43" s="42"/>
      <c r="AP43" s="42"/>
      <c r="AQ43" s="42"/>
      <c r="AR43" s="42"/>
      <c r="AS43" s="42"/>
      <c r="AT43" s="42"/>
      <c r="AU43" s="42">
        <f>231000-6090</f>
        <v>224910</v>
      </c>
      <c r="AV43" s="42"/>
      <c r="AW43" s="42"/>
      <c r="AX43" s="42"/>
      <c r="AY43" s="42"/>
      <c r="AZ43" s="42"/>
      <c r="BA43" s="42"/>
      <c r="BB43" s="42"/>
      <c r="BC43" s="42"/>
      <c r="BD43" s="42">
        <f>AK43+AU43</f>
        <v>389460</v>
      </c>
      <c r="BE43" s="42"/>
      <c r="BF43" s="42"/>
      <c r="BG43" s="42"/>
      <c r="BH43" s="42"/>
      <c r="BI43" s="42"/>
      <c r="BJ43" s="42"/>
      <c r="BK43" s="42"/>
      <c r="BL43" s="42"/>
    </row>
    <row r="44" spans="1:64" s="8" customFormat="1" ht="21" customHeight="1" x14ac:dyDescent="0.2">
      <c r="A44" s="28"/>
      <c r="B44" s="28"/>
      <c r="C44" s="28"/>
      <c r="D44" s="77" t="s">
        <v>57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48">
        <f>SUM(AK43)</f>
        <v>164550</v>
      </c>
      <c r="AL44" s="48"/>
      <c r="AM44" s="48"/>
      <c r="AN44" s="48"/>
      <c r="AO44" s="48"/>
      <c r="AP44" s="48"/>
      <c r="AQ44" s="48"/>
      <c r="AR44" s="48"/>
      <c r="AS44" s="48"/>
      <c r="AT44" s="48"/>
      <c r="AU44" s="48">
        <f>SUM(AU43)</f>
        <v>224910</v>
      </c>
      <c r="AV44" s="48"/>
      <c r="AW44" s="48"/>
      <c r="AX44" s="48"/>
      <c r="AY44" s="48"/>
      <c r="AZ44" s="48"/>
      <c r="BA44" s="48"/>
      <c r="BB44" s="48"/>
      <c r="BC44" s="48"/>
      <c r="BD44" s="48">
        <f>AK44+AU44</f>
        <v>389460</v>
      </c>
      <c r="BE44" s="48"/>
      <c r="BF44" s="48"/>
      <c r="BG44" s="48"/>
      <c r="BH44" s="48"/>
      <c r="BI44" s="48"/>
      <c r="BJ44" s="48"/>
      <c r="BK44" s="48"/>
      <c r="BL44" s="48"/>
    </row>
    <row r="45" spans="1:64" ht="24" customHeight="1" x14ac:dyDescent="0.2">
      <c r="A45" s="94" t="s">
        <v>71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</row>
    <row r="46" spans="1:64" ht="30" customHeight="1" x14ac:dyDescent="0.2">
      <c r="A46" s="63" t="s">
        <v>58</v>
      </c>
      <c r="B46" s="63"/>
      <c r="C46" s="63"/>
      <c r="D46" s="63" t="s">
        <v>72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63" t="s">
        <v>46</v>
      </c>
      <c r="V46" s="63"/>
      <c r="W46" s="63"/>
      <c r="X46" s="63"/>
      <c r="Y46" s="63"/>
      <c r="Z46" s="83" t="s">
        <v>45</v>
      </c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5"/>
      <c r="AO46" s="83" t="s">
        <v>59</v>
      </c>
      <c r="AP46" s="84"/>
      <c r="AQ46" s="84"/>
      <c r="AR46" s="84"/>
      <c r="AS46" s="84"/>
      <c r="AT46" s="84"/>
      <c r="AU46" s="84"/>
      <c r="AV46" s="85"/>
      <c r="AW46" s="83" t="s">
        <v>60</v>
      </c>
      <c r="AX46" s="84"/>
      <c r="AY46" s="84"/>
      <c r="AZ46" s="84"/>
      <c r="BA46" s="84"/>
      <c r="BB46" s="84"/>
      <c r="BC46" s="84"/>
      <c r="BD46" s="85"/>
      <c r="BE46" s="83" t="s">
        <v>57</v>
      </c>
      <c r="BF46" s="84"/>
      <c r="BG46" s="84"/>
      <c r="BH46" s="84"/>
      <c r="BI46" s="84"/>
      <c r="BJ46" s="84"/>
      <c r="BK46" s="84"/>
      <c r="BL46" s="85"/>
    </row>
    <row r="47" spans="1:64" ht="12.75" customHeight="1" x14ac:dyDescent="0.2">
      <c r="A47" s="50">
        <v>1</v>
      </c>
      <c r="B47" s="50"/>
      <c r="C47" s="50"/>
      <c r="D47" s="50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57">
        <v>3</v>
      </c>
      <c r="V47" s="57"/>
      <c r="W47" s="57"/>
      <c r="X47" s="57"/>
      <c r="Y47" s="58"/>
      <c r="Z47" s="76">
        <v>4</v>
      </c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8"/>
      <c r="AO47" s="50">
        <v>5</v>
      </c>
      <c r="AP47" s="50"/>
      <c r="AQ47" s="50"/>
      <c r="AR47" s="50"/>
      <c r="AS47" s="50"/>
      <c r="AT47" s="50"/>
      <c r="AU47" s="50"/>
      <c r="AV47" s="50"/>
      <c r="AW47" s="50">
        <v>6</v>
      </c>
      <c r="AX47" s="50"/>
      <c r="AY47" s="50"/>
      <c r="AZ47" s="50"/>
      <c r="BA47" s="50"/>
      <c r="BB47" s="50"/>
      <c r="BC47" s="50"/>
      <c r="BD47" s="50"/>
      <c r="BE47" s="50">
        <v>7</v>
      </c>
      <c r="BF47" s="50"/>
      <c r="BG47" s="50"/>
      <c r="BH47" s="50"/>
      <c r="BI47" s="50"/>
      <c r="BJ47" s="50"/>
      <c r="BK47" s="50"/>
      <c r="BL47" s="50"/>
    </row>
    <row r="48" spans="1:64" ht="20.25" customHeight="1" x14ac:dyDescent="0.2">
      <c r="A48" s="28"/>
      <c r="B48" s="28"/>
      <c r="C48" s="28"/>
      <c r="D48" s="31" t="s">
        <v>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64"/>
      <c r="V48" s="65"/>
      <c r="W48" s="65"/>
      <c r="X48" s="65"/>
      <c r="Y48" s="66"/>
      <c r="Z48" s="32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4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</row>
    <row r="49" spans="1:64" s="8" customFormat="1" ht="16.149999999999999" customHeight="1" x14ac:dyDescent="0.2">
      <c r="A49" s="28">
        <v>1</v>
      </c>
      <c r="B49" s="28"/>
      <c r="C49" s="28"/>
      <c r="D49" s="29" t="s">
        <v>81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118"/>
      <c r="V49" s="119"/>
      <c r="W49" s="119"/>
      <c r="X49" s="119"/>
      <c r="Y49" s="120"/>
      <c r="Z49" s="51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3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</row>
    <row r="50" spans="1:64" ht="15.6" customHeight="1" x14ac:dyDescent="0.2">
      <c r="A50" s="30" t="s">
        <v>37</v>
      </c>
      <c r="B50" s="30"/>
      <c r="C50" s="30"/>
      <c r="D50" s="46" t="s">
        <v>7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32" t="s">
        <v>90</v>
      </c>
      <c r="V50" s="33"/>
      <c r="W50" s="33"/>
      <c r="X50" s="33"/>
      <c r="Y50" s="34"/>
      <c r="Z50" s="46" t="s">
        <v>99</v>
      </c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1">
        <v>3</v>
      </c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>
        <f>AO50+AW50</f>
        <v>3</v>
      </c>
      <c r="BF50" s="41"/>
      <c r="BG50" s="41"/>
      <c r="BH50" s="41"/>
      <c r="BI50" s="41"/>
      <c r="BJ50" s="41"/>
      <c r="BK50" s="41"/>
      <c r="BL50" s="41"/>
    </row>
    <row r="51" spans="1:64" ht="15.6" customHeight="1" x14ac:dyDescent="0.2">
      <c r="A51" s="30" t="s">
        <v>38</v>
      </c>
      <c r="B51" s="30"/>
      <c r="C51" s="30"/>
      <c r="D51" s="46" t="s">
        <v>8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32" t="s">
        <v>90</v>
      </c>
      <c r="V51" s="33"/>
      <c r="W51" s="33"/>
      <c r="X51" s="33"/>
      <c r="Y51" s="34"/>
      <c r="Z51" s="46" t="s">
        <v>82</v>
      </c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2">
        <f>AO52+AO53+AO54</f>
        <v>38.5</v>
      </c>
      <c r="AP51" s="42"/>
      <c r="AQ51" s="42"/>
      <c r="AR51" s="42"/>
      <c r="AS51" s="42"/>
      <c r="AT51" s="42"/>
      <c r="AU51" s="42"/>
      <c r="AV51" s="42"/>
      <c r="AW51" s="41"/>
      <c r="AX51" s="41"/>
      <c r="AY51" s="41"/>
      <c r="AZ51" s="41"/>
      <c r="BA51" s="41"/>
      <c r="BB51" s="41"/>
      <c r="BC51" s="41"/>
      <c r="BD51" s="41"/>
      <c r="BE51" s="42">
        <f>AO51+AW51</f>
        <v>38.5</v>
      </c>
      <c r="BF51" s="42"/>
      <c r="BG51" s="42"/>
      <c r="BH51" s="42"/>
      <c r="BI51" s="42"/>
      <c r="BJ51" s="42"/>
      <c r="BK51" s="42"/>
      <c r="BL51" s="42"/>
    </row>
    <row r="52" spans="1:64" ht="15.75" customHeight="1" x14ac:dyDescent="0.2">
      <c r="A52" s="30"/>
      <c r="B52" s="30"/>
      <c r="C52" s="30"/>
      <c r="D52" s="46" t="s">
        <v>110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32" t="s">
        <v>90</v>
      </c>
      <c r="V52" s="33"/>
      <c r="W52" s="33"/>
      <c r="X52" s="33"/>
      <c r="Y52" s="34"/>
      <c r="Z52" s="46" t="s">
        <v>82</v>
      </c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54">
        <f>20.5+2</f>
        <v>22.5</v>
      </c>
      <c r="AP52" s="55"/>
      <c r="AQ52" s="55"/>
      <c r="AR52" s="55"/>
      <c r="AS52" s="55"/>
      <c r="AT52" s="55"/>
      <c r="AU52" s="55"/>
      <c r="AV52" s="56"/>
      <c r="AW52" s="43"/>
      <c r="AX52" s="44"/>
      <c r="AY52" s="44"/>
      <c r="AZ52" s="44"/>
      <c r="BA52" s="44"/>
      <c r="BB52" s="44"/>
      <c r="BC52" s="44"/>
      <c r="BD52" s="45"/>
      <c r="BE52" s="42">
        <f>AO52+AW52</f>
        <v>22.5</v>
      </c>
      <c r="BF52" s="42"/>
      <c r="BG52" s="42"/>
      <c r="BH52" s="42"/>
      <c r="BI52" s="42"/>
      <c r="BJ52" s="42"/>
      <c r="BK52" s="42"/>
      <c r="BL52" s="42"/>
    </row>
    <row r="53" spans="1:64" ht="15.75" customHeight="1" x14ac:dyDescent="0.2">
      <c r="A53" s="30"/>
      <c r="B53" s="30"/>
      <c r="C53" s="30"/>
      <c r="D53" s="46" t="s">
        <v>111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2" t="s">
        <v>90</v>
      </c>
      <c r="V53" s="33"/>
      <c r="W53" s="33"/>
      <c r="X53" s="33"/>
      <c r="Y53" s="34"/>
      <c r="Z53" s="46" t="s">
        <v>82</v>
      </c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54">
        <v>8</v>
      </c>
      <c r="AP53" s="55"/>
      <c r="AQ53" s="55"/>
      <c r="AR53" s="55"/>
      <c r="AS53" s="55"/>
      <c r="AT53" s="55"/>
      <c r="AU53" s="55"/>
      <c r="AV53" s="56"/>
      <c r="AW53" s="43"/>
      <c r="AX53" s="44"/>
      <c r="AY53" s="44"/>
      <c r="AZ53" s="44"/>
      <c r="BA53" s="44"/>
      <c r="BB53" s="44"/>
      <c r="BC53" s="44"/>
      <c r="BD53" s="45"/>
      <c r="BE53" s="42">
        <f>AO53+AW53</f>
        <v>8</v>
      </c>
      <c r="BF53" s="42"/>
      <c r="BG53" s="42"/>
      <c r="BH53" s="42"/>
      <c r="BI53" s="42"/>
      <c r="BJ53" s="42"/>
      <c r="BK53" s="42"/>
      <c r="BL53" s="42"/>
    </row>
    <row r="54" spans="1:64" ht="15.75" customHeight="1" x14ac:dyDescent="0.2">
      <c r="A54" s="30"/>
      <c r="B54" s="30"/>
      <c r="C54" s="30"/>
      <c r="D54" s="46" t="s">
        <v>112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32" t="s">
        <v>90</v>
      </c>
      <c r="V54" s="33"/>
      <c r="W54" s="33"/>
      <c r="X54" s="33"/>
      <c r="Y54" s="34"/>
      <c r="Z54" s="46" t="s">
        <v>82</v>
      </c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54">
        <v>8</v>
      </c>
      <c r="AP54" s="55"/>
      <c r="AQ54" s="55"/>
      <c r="AR54" s="55"/>
      <c r="AS54" s="55"/>
      <c r="AT54" s="55"/>
      <c r="AU54" s="55"/>
      <c r="AV54" s="56"/>
      <c r="AW54" s="43"/>
      <c r="AX54" s="44"/>
      <c r="AY54" s="44"/>
      <c r="AZ54" s="44"/>
      <c r="BA54" s="44"/>
      <c r="BB54" s="44"/>
      <c r="BC54" s="44"/>
      <c r="BD54" s="45"/>
      <c r="BE54" s="42">
        <f>AO54+AW54</f>
        <v>8</v>
      </c>
      <c r="BF54" s="42"/>
      <c r="BG54" s="42"/>
      <c r="BH54" s="42"/>
      <c r="BI54" s="42"/>
      <c r="BJ54" s="42"/>
      <c r="BK54" s="42"/>
      <c r="BL54" s="42"/>
    </row>
    <row r="55" spans="1:64" s="8" customFormat="1" ht="18.600000000000001" customHeight="1" x14ac:dyDescent="0.2">
      <c r="A55" s="28">
        <v>2</v>
      </c>
      <c r="B55" s="28"/>
      <c r="C55" s="28"/>
      <c r="D55" s="29" t="s">
        <v>83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1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64" ht="18.600000000000001" customHeight="1" x14ac:dyDescent="0.2">
      <c r="A56" s="30" t="s">
        <v>39</v>
      </c>
      <c r="B56" s="30"/>
      <c r="C56" s="30"/>
      <c r="D56" s="46" t="s">
        <v>9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31" t="s">
        <v>84</v>
      </c>
      <c r="V56" s="31"/>
      <c r="W56" s="31"/>
      <c r="X56" s="31"/>
      <c r="Y56" s="31"/>
      <c r="Z56" s="46" t="s">
        <v>10</v>
      </c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1">
        <v>991</v>
      </c>
      <c r="AP56" s="41"/>
      <c r="AQ56" s="41"/>
      <c r="AR56" s="41"/>
      <c r="AS56" s="41"/>
      <c r="AT56" s="41"/>
      <c r="AU56" s="41"/>
      <c r="AV56" s="41"/>
      <c r="AW56" s="41">
        <v>991</v>
      </c>
      <c r="AX56" s="41"/>
      <c r="AY56" s="41"/>
      <c r="AZ56" s="41"/>
      <c r="BA56" s="41"/>
      <c r="BB56" s="41"/>
      <c r="BC56" s="41"/>
      <c r="BD56" s="41"/>
      <c r="BE56" s="41">
        <f>AO56</f>
        <v>991</v>
      </c>
      <c r="BF56" s="41"/>
      <c r="BG56" s="41"/>
      <c r="BH56" s="41"/>
      <c r="BI56" s="41"/>
      <c r="BJ56" s="41"/>
      <c r="BK56" s="41"/>
      <c r="BL56" s="41"/>
    </row>
    <row r="57" spans="1:64" ht="17.100000000000001" customHeight="1" x14ac:dyDescent="0.2">
      <c r="A57" s="30"/>
      <c r="B57" s="30"/>
      <c r="C57" s="30"/>
      <c r="D57" s="46" t="s">
        <v>100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31" t="s">
        <v>84</v>
      </c>
      <c r="V57" s="31"/>
      <c r="W57" s="31"/>
      <c r="X57" s="31"/>
      <c r="Y57" s="31"/>
      <c r="Z57" s="46" t="s">
        <v>10</v>
      </c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1">
        <v>817</v>
      </c>
      <c r="AP57" s="41"/>
      <c r="AQ57" s="41"/>
      <c r="AR57" s="41"/>
      <c r="AS57" s="41"/>
      <c r="AT57" s="41"/>
      <c r="AU57" s="41"/>
      <c r="AV57" s="41"/>
      <c r="AW57" s="49"/>
      <c r="AX57" s="49"/>
      <c r="AY57" s="49"/>
      <c r="AZ57" s="49"/>
      <c r="BA57" s="49"/>
      <c r="BB57" s="49"/>
      <c r="BC57" s="49"/>
      <c r="BD57" s="49"/>
      <c r="BE57" s="41">
        <f t="shared" ref="BE57:BE68" si="0">AO57+AW57</f>
        <v>817</v>
      </c>
      <c r="BF57" s="41"/>
      <c r="BG57" s="41"/>
      <c r="BH57" s="41"/>
      <c r="BI57" s="41"/>
      <c r="BJ57" s="41"/>
      <c r="BK57" s="41"/>
      <c r="BL57" s="41"/>
    </row>
    <row r="58" spans="1:64" ht="17.100000000000001" customHeight="1" x14ac:dyDescent="0.2">
      <c r="A58" s="30"/>
      <c r="B58" s="30"/>
      <c r="C58" s="30"/>
      <c r="D58" s="46" t="s">
        <v>101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31" t="s">
        <v>84</v>
      </c>
      <c r="V58" s="31"/>
      <c r="W58" s="31"/>
      <c r="X58" s="31"/>
      <c r="Y58" s="31"/>
      <c r="Z58" s="46" t="s">
        <v>10</v>
      </c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1">
        <v>174</v>
      </c>
      <c r="AP58" s="41"/>
      <c r="AQ58" s="41"/>
      <c r="AR58" s="41"/>
      <c r="AS58" s="41"/>
      <c r="AT58" s="41"/>
      <c r="AU58" s="41"/>
      <c r="AV58" s="41"/>
      <c r="AW58" s="49"/>
      <c r="AX58" s="49"/>
      <c r="AY58" s="49"/>
      <c r="AZ58" s="49"/>
      <c r="BA58" s="49"/>
      <c r="BB58" s="49"/>
      <c r="BC58" s="49"/>
      <c r="BD58" s="49"/>
      <c r="BE58" s="41">
        <f t="shared" si="0"/>
        <v>174</v>
      </c>
      <c r="BF58" s="41"/>
      <c r="BG58" s="41"/>
      <c r="BH58" s="41"/>
      <c r="BI58" s="41"/>
      <c r="BJ58" s="41"/>
      <c r="BK58" s="41"/>
      <c r="BL58" s="41"/>
    </row>
    <row r="59" spans="1:64" ht="17.100000000000001" customHeight="1" x14ac:dyDescent="0.2">
      <c r="A59" s="30"/>
      <c r="B59" s="30"/>
      <c r="C59" s="30"/>
      <c r="D59" s="46" t="s">
        <v>11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31" t="s">
        <v>84</v>
      </c>
      <c r="V59" s="31"/>
      <c r="W59" s="31"/>
      <c r="X59" s="31"/>
      <c r="Y59" s="31"/>
      <c r="Z59" s="46" t="s">
        <v>10</v>
      </c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1">
        <v>302</v>
      </c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>
        <f t="shared" si="0"/>
        <v>302</v>
      </c>
      <c r="BF59" s="41"/>
      <c r="BG59" s="41"/>
      <c r="BH59" s="41"/>
      <c r="BI59" s="41"/>
      <c r="BJ59" s="41"/>
      <c r="BK59" s="41"/>
      <c r="BL59" s="41"/>
    </row>
    <row r="60" spans="1:64" ht="17.100000000000001" customHeight="1" x14ac:dyDescent="0.2">
      <c r="A60" s="50"/>
      <c r="B60" s="50"/>
      <c r="C60" s="50"/>
      <c r="D60" s="46" t="s">
        <v>12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31" t="s">
        <v>84</v>
      </c>
      <c r="V60" s="31"/>
      <c r="W60" s="31"/>
      <c r="X60" s="31"/>
      <c r="Y60" s="31"/>
      <c r="Z60" s="46" t="s">
        <v>10</v>
      </c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1">
        <v>53</v>
      </c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>
        <f t="shared" si="0"/>
        <v>53</v>
      </c>
      <c r="BF60" s="41"/>
      <c r="BG60" s="41"/>
      <c r="BH60" s="41"/>
      <c r="BI60" s="41"/>
      <c r="BJ60" s="41"/>
      <c r="BK60" s="41"/>
      <c r="BL60" s="41"/>
    </row>
    <row r="61" spans="1:64" ht="17.100000000000001" customHeight="1" x14ac:dyDescent="0.2">
      <c r="A61" s="50"/>
      <c r="B61" s="50"/>
      <c r="C61" s="50"/>
      <c r="D61" s="46" t="s">
        <v>13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31" t="s">
        <v>84</v>
      </c>
      <c r="V61" s="31"/>
      <c r="W61" s="31"/>
      <c r="X61" s="31"/>
      <c r="Y61" s="31"/>
      <c r="Z61" s="46" t="s">
        <v>10</v>
      </c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1">
        <v>76</v>
      </c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>
        <f t="shared" si="0"/>
        <v>76</v>
      </c>
      <c r="BF61" s="41"/>
      <c r="BG61" s="41"/>
      <c r="BH61" s="41"/>
      <c r="BI61" s="41"/>
      <c r="BJ61" s="41"/>
      <c r="BK61" s="41"/>
      <c r="BL61" s="41"/>
    </row>
    <row r="62" spans="1:64" ht="17.100000000000001" customHeight="1" x14ac:dyDescent="0.2">
      <c r="A62" s="50"/>
      <c r="B62" s="50"/>
      <c r="C62" s="50"/>
      <c r="D62" s="46" t="s">
        <v>14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31" t="s">
        <v>84</v>
      </c>
      <c r="V62" s="31"/>
      <c r="W62" s="31"/>
      <c r="X62" s="31"/>
      <c r="Y62" s="31"/>
      <c r="Z62" s="46" t="s">
        <v>10</v>
      </c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1">
        <v>70</v>
      </c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>
        <f t="shared" si="0"/>
        <v>70</v>
      </c>
      <c r="BF62" s="41"/>
      <c r="BG62" s="41"/>
      <c r="BH62" s="41"/>
      <c r="BI62" s="41"/>
      <c r="BJ62" s="41"/>
      <c r="BK62" s="41"/>
      <c r="BL62" s="41"/>
    </row>
    <row r="63" spans="1:64" ht="17.100000000000001" customHeight="1" x14ac:dyDescent="0.2">
      <c r="A63" s="50"/>
      <c r="B63" s="50"/>
      <c r="C63" s="50"/>
      <c r="D63" s="46" t="s">
        <v>15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31" t="s">
        <v>84</v>
      </c>
      <c r="V63" s="31"/>
      <c r="W63" s="31"/>
      <c r="X63" s="31"/>
      <c r="Y63" s="31"/>
      <c r="Z63" s="46" t="s">
        <v>10</v>
      </c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1">
        <v>82</v>
      </c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>
        <f t="shared" si="0"/>
        <v>82</v>
      </c>
      <c r="BF63" s="41"/>
      <c r="BG63" s="41"/>
      <c r="BH63" s="41"/>
      <c r="BI63" s="41"/>
      <c r="BJ63" s="41"/>
      <c r="BK63" s="41"/>
      <c r="BL63" s="41"/>
    </row>
    <row r="64" spans="1:64" ht="17.100000000000001" customHeight="1" x14ac:dyDescent="0.2">
      <c r="A64" s="50"/>
      <c r="B64" s="50"/>
      <c r="C64" s="50"/>
      <c r="D64" s="46" t="s">
        <v>16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31" t="s">
        <v>84</v>
      </c>
      <c r="V64" s="31"/>
      <c r="W64" s="31"/>
      <c r="X64" s="31"/>
      <c r="Y64" s="31"/>
      <c r="Z64" s="46" t="s">
        <v>10</v>
      </c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1">
        <v>86</v>
      </c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>
        <f t="shared" si="0"/>
        <v>86</v>
      </c>
      <c r="BF64" s="41"/>
      <c r="BG64" s="41"/>
      <c r="BH64" s="41"/>
      <c r="BI64" s="41"/>
      <c r="BJ64" s="41"/>
      <c r="BK64" s="41"/>
      <c r="BL64" s="41"/>
    </row>
    <row r="65" spans="1:64" ht="17.100000000000001" customHeight="1" x14ac:dyDescent="0.2">
      <c r="A65" s="50"/>
      <c r="B65" s="50"/>
      <c r="C65" s="50"/>
      <c r="D65" s="46" t="s">
        <v>17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31" t="s">
        <v>84</v>
      </c>
      <c r="V65" s="31"/>
      <c r="W65" s="31"/>
      <c r="X65" s="31"/>
      <c r="Y65" s="31"/>
      <c r="Z65" s="46" t="s">
        <v>10</v>
      </c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1">
        <v>12</v>
      </c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>
        <f t="shared" si="0"/>
        <v>12</v>
      </c>
      <c r="BF65" s="41"/>
      <c r="BG65" s="41"/>
      <c r="BH65" s="41"/>
      <c r="BI65" s="41"/>
      <c r="BJ65" s="41"/>
      <c r="BK65" s="41"/>
      <c r="BL65" s="41"/>
    </row>
    <row r="66" spans="1:64" ht="17.100000000000001" customHeight="1" x14ac:dyDescent="0.2">
      <c r="A66" s="50"/>
      <c r="B66" s="50"/>
      <c r="C66" s="50"/>
      <c r="D66" s="46" t="s">
        <v>18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31" t="s">
        <v>84</v>
      </c>
      <c r="V66" s="31"/>
      <c r="W66" s="31"/>
      <c r="X66" s="31"/>
      <c r="Y66" s="31"/>
      <c r="Z66" s="46" t="s">
        <v>10</v>
      </c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1">
        <v>25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>
        <f t="shared" si="0"/>
        <v>25</v>
      </c>
      <c r="BF66" s="41"/>
      <c r="BG66" s="41"/>
      <c r="BH66" s="41"/>
      <c r="BI66" s="41"/>
      <c r="BJ66" s="41"/>
      <c r="BK66" s="41"/>
      <c r="BL66" s="41"/>
    </row>
    <row r="67" spans="1:64" ht="17.100000000000001" customHeight="1" x14ac:dyDescent="0.2">
      <c r="A67" s="50"/>
      <c r="B67" s="50"/>
      <c r="C67" s="50"/>
      <c r="D67" s="46" t="s">
        <v>19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31" t="s">
        <v>84</v>
      </c>
      <c r="V67" s="31"/>
      <c r="W67" s="31"/>
      <c r="X67" s="31"/>
      <c r="Y67" s="31"/>
      <c r="Z67" s="46" t="s">
        <v>10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1">
        <v>43</v>
      </c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>
        <f t="shared" si="0"/>
        <v>43</v>
      </c>
      <c r="BF67" s="41"/>
      <c r="BG67" s="41"/>
      <c r="BH67" s="41"/>
      <c r="BI67" s="41"/>
      <c r="BJ67" s="41"/>
      <c r="BK67" s="41"/>
      <c r="BL67" s="41"/>
    </row>
    <row r="68" spans="1:64" ht="17.100000000000001" customHeight="1" x14ac:dyDescent="0.2">
      <c r="A68" s="50"/>
      <c r="B68" s="50"/>
      <c r="C68" s="50"/>
      <c r="D68" s="46" t="s">
        <v>20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31" t="s">
        <v>84</v>
      </c>
      <c r="V68" s="31"/>
      <c r="W68" s="31"/>
      <c r="X68" s="31"/>
      <c r="Y68" s="31"/>
      <c r="Z68" s="46" t="s">
        <v>10</v>
      </c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1">
        <v>242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>
        <f t="shared" si="0"/>
        <v>242</v>
      </c>
      <c r="BF68" s="41"/>
      <c r="BG68" s="41"/>
      <c r="BH68" s="41"/>
      <c r="BI68" s="41"/>
      <c r="BJ68" s="41"/>
      <c r="BK68" s="41"/>
      <c r="BL68" s="41"/>
    </row>
    <row r="69" spans="1:64" s="8" customFormat="1" ht="19.899999999999999" customHeight="1" x14ac:dyDescent="0.2">
      <c r="A69" s="28">
        <v>3</v>
      </c>
      <c r="B69" s="28"/>
      <c r="C69" s="28"/>
      <c r="D69" s="29" t="s">
        <v>85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51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37.15" customHeight="1" x14ac:dyDescent="0.2">
      <c r="A70" s="30" t="s">
        <v>40</v>
      </c>
      <c r="B70" s="30"/>
      <c r="C70" s="30"/>
      <c r="D70" s="31" t="s">
        <v>21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 t="s">
        <v>91</v>
      </c>
      <c r="V70" s="31"/>
      <c r="W70" s="31"/>
      <c r="X70" s="31"/>
      <c r="Y70" s="31"/>
      <c r="Z70" s="31" t="s">
        <v>68</v>
      </c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42">
        <v>4061.7</v>
      </c>
      <c r="AP70" s="42"/>
      <c r="AQ70" s="42"/>
      <c r="AR70" s="42"/>
      <c r="AS70" s="42"/>
      <c r="AT70" s="42"/>
      <c r="AU70" s="42"/>
      <c r="AV70" s="42"/>
      <c r="AW70" s="42">
        <v>295.37</v>
      </c>
      <c r="AX70" s="42"/>
      <c r="AY70" s="42"/>
      <c r="AZ70" s="42"/>
      <c r="BA70" s="42"/>
      <c r="BB70" s="42"/>
      <c r="BC70" s="42"/>
      <c r="BD70" s="42"/>
      <c r="BE70" s="42">
        <f>AO70+AW70</f>
        <v>4357.07</v>
      </c>
      <c r="BF70" s="42"/>
      <c r="BG70" s="42"/>
      <c r="BH70" s="42"/>
      <c r="BI70" s="42"/>
      <c r="BJ70" s="42"/>
      <c r="BK70" s="42"/>
      <c r="BL70" s="42"/>
    </row>
    <row r="71" spans="1:64" s="8" customFormat="1" ht="19.149999999999999" customHeight="1" x14ac:dyDescent="0.2">
      <c r="A71" s="28">
        <v>4</v>
      </c>
      <c r="B71" s="28"/>
      <c r="C71" s="28"/>
      <c r="D71" s="29" t="s">
        <v>86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51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2"/>
      <c r="BF71" s="42"/>
      <c r="BG71" s="42"/>
      <c r="BH71" s="42"/>
      <c r="BI71" s="42"/>
      <c r="BJ71" s="42"/>
      <c r="BK71" s="42"/>
      <c r="BL71" s="42"/>
    </row>
    <row r="72" spans="1:64" ht="45" customHeight="1" x14ac:dyDescent="0.2">
      <c r="A72" s="30" t="s">
        <v>41</v>
      </c>
      <c r="B72" s="30"/>
      <c r="C72" s="30"/>
      <c r="D72" s="31" t="s">
        <v>25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 t="s">
        <v>92</v>
      </c>
      <c r="V72" s="31"/>
      <c r="W72" s="31"/>
      <c r="X72" s="31"/>
      <c r="Y72" s="31"/>
      <c r="Z72" s="31" t="s">
        <v>33</v>
      </c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42">
        <v>13.92</v>
      </c>
      <c r="AP72" s="42"/>
      <c r="AQ72" s="42"/>
      <c r="AR72" s="42"/>
      <c r="AS72" s="42"/>
      <c r="AT72" s="42"/>
      <c r="AU72" s="42"/>
      <c r="AV72" s="42"/>
      <c r="AW72" s="41"/>
      <c r="AX72" s="41"/>
      <c r="AY72" s="41"/>
      <c r="AZ72" s="41"/>
      <c r="BA72" s="41"/>
      <c r="BB72" s="41"/>
      <c r="BC72" s="41"/>
      <c r="BD72" s="41"/>
      <c r="BE72" s="42">
        <f>AO72+AW72</f>
        <v>13.92</v>
      </c>
      <c r="BF72" s="42"/>
      <c r="BG72" s="42"/>
      <c r="BH72" s="42"/>
      <c r="BI72" s="42"/>
      <c r="BJ72" s="42"/>
      <c r="BK72" s="42"/>
      <c r="BL72" s="42"/>
    </row>
    <row r="73" spans="1:64" ht="43.15" customHeight="1" x14ac:dyDescent="0.2">
      <c r="A73" s="30" t="s">
        <v>42</v>
      </c>
      <c r="B73" s="30"/>
      <c r="C73" s="30"/>
      <c r="D73" s="31" t="s">
        <v>26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 t="s">
        <v>92</v>
      </c>
      <c r="V73" s="31"/>
      <c r="W73" s="31"/>
      <c r="X73" s="31"/>
      <c r="Y73" s="31"/>
      <c r="Z73" s="31" t="s">
        <v>34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42">
        <v>-3.78</v>
      </c>
      <c r="AP73" s="42"/>
      <c r="AQ73" s="42"/>
      <c r="AR73" s="42"/>
      <c r="AS73" s="42"/>
      <c r="AT73" s="42"/>
      <c r="AU73" s="42"/>
      <c r="AV73" s="42"/>
      <c r="AW73" s="41"/>
      <c r="AX73" s="41"/>
      <c r="AY73" s="41"/>
      <c r="AZ73" s="41"/>
      <c r="BA73" s="41"/>
      <c r="BB73" s="41"/>
      <c r="BC73" s="41"/>
      <c r="BD73" s="41"/>
      <c r="BE73" s="42">
        <f>AO73+AW73</f>
        <v>-3.78</v>
      </c>
      <c r="BF73" s="42"/>
      <c r="BG73" s="42"/>
      <c r="BH73" s="42"/>
      <c r="BI73" s="42"/>
      <c r="BJ73" s="42"/>
      <c r="BK73" s="42"/>
      <c r="BL73" s="42"/>
    </row>
    <row r="74" spans="1:64" ht="15" customHeight="1" x14ac:dyDescent="0.2">
      <c r="A74" s="28"/>
      <c r="B74" s="28"/>
      <c r="C74" s="28"/>
      <c r="D74" s="31" t="s">
        <v>24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64"/>
      <c r="V74" s="65"/>
      <c r="W74" s="65"/>
      <c r="X74" s="65"/>
      <c r="Y74" s="66"/>
      <c r="Z74" s="32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4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64" ht="15" customHeight="1" x14ac:dyDescent="0.2">
      <c r="A75" s="28">
        <v>1</v>
      </c>
      <c r="B75" s="28"/>
      <c r="C75" s="28"/>
      <c r="D75" s="29" t="s">
        <v>81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3"/>
      <c r="V75" s="23"/>
      <c r="W75" s="23"/>
      <c r="X75" s="23"/>
      <c r="Y75" s="24"/>
      <c r="Z75" s="32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4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64" ht="25.5" customHeight="1" x14ac:dyDescent="0.2">
      <c r="A76" s="30" t="s">
        <v>37</v>
      </c>
      <c r="B76" s="30"/>
      <c r="C76" s="30"/>
      <c r="D76" s="31" t="s">
        <v>102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2" t="s">
        <v>91</v>
      </c>
      <c r="V76" s="33"/>
      <c r="W76" s="33"/>
      <c r="X76" s="33"/>
      <c r="Y76" s="34"/>
      <c r="Z76" s="31" t="s">
        <v>114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41"/>
      <c r="AP76" s="41"/>
      <c r="AQ76" s="41"/>
      <c r="AR76" s="41"/>
      <c r="AS76" s="41"/>
      <c r="AT76" s="41"/>
      <c r="AU76" s="41"/>
      <c r="AV76" s="41"/>
      <c r="AW76" s="42">
        <f>298800-6090</f>
        <v>292710</v>
      </c>
      <c r="AX76" s="42"/>
      <c r="AY76" s="42"/>
      <c r="AZ76" s="42"/>
      <c r="BA76" s="42"/>
      <c r="BB76" s="42"/>
      <c r="BC76" s="42"/>
      <c r="BD76" s="42"/>
      <c r="BE76" s="42">
        <f>AW76</f>
        <v>292710</v>
      </c>
      <c r="BF76" s="42"/>
      <c r="BG76" s="42"/>
      <c r="BH76" s="42"/>
      <c r="BI76" s="42"/>
      <c r="BJ76" s="42"/>
      <c r="BK76" s="42"/>
      <c r="BL76" s="42"/>
    </row>
    <row r="77" spans="1:64" ht="16.5" customHeight="1" x14ac:dyDescent="0.2">
      <c r="A77" s="38">
        <v>2</v>
      </c>
      <c r="B77" s="39"/>
      <c r="C77" s="40"/>
      <c r="D77" s="29" t="s">
        <v>83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5"/>
      <c r="V77" s="26"/>
      <c r="W77" s="26"/>
      <c r="X77" s="26"/>
      <c r="Y77" s="27"/>
      <c r="Z77" s="35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7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</row>
    <row r="78" spans="1:64" ht="25.5" customHeight="1" x14ac:dyDescent="0.2">
      <c r="A78" s="30" t="s">
        <v>39</v>
      </c>
      <c r="B78" s="30"/>
      <c r="C78" s="30"/>
      <c r="D78" s="31" t="s">
        <v>23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2" t="s">
        <v>90</v>
      </c>
      <c r="V78" s="33"/>
      <c r="W78" s="33"/>
      <c r="X78" s="33"/>
      <c r="Y78" s="34"/>
      <c r="Z78" s="31" t="s">
        <v>115</v>
      </c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41"/>
      <c r="AP78" s="41"/>
      <c r="AQ78" s="41"/>
      <c r="AR78" s="41"/>
      <c r="AS78" s="41"/>
      <c r="AT78" s="41"/>
      <c r="AU78" s="41"/>
      <c r="AV78" s="41"/>
      <c r="AW78" s="41">
        <f>1+15</f>
        <v>16</v>
      </c>
      <c r="AX78" s="41"/>
      <c r="AY78" s="41"/>
      <c r="AZ78" s="41"/>
      <c r="BA78" s="41"/>
      <c r="BB78" s="41"/>
      <c r="BC78" s="41"/>
      <c r="BD78" s="41"/>
      <c r="BE78" s="41">
        <f>AW78</f>
        <v>16</v>
      </c>
      <c r="BF78" s="41"/>
      <c r="BG78" s="41"/>
      <c r="BH78" s="41"/>
      <c r="BI78" s="41"/>
      <c r="BJ78" s="41"/>
      <c r="BK78" s="41"/>
      <c r="BL78" s="41"/>
    </row>
    <row r="79" spans="1:64" ht="14.25" customHeight="1" x14ac:dyDescent="0.2">
      <c r="A79" s="38">
        <v>3</v>
      </c>
      <c r="B79" s="39"/>
      <c r="C79" s="40"/>
      <c r="D79" s="29" t="s">
        <v>85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5"/>
      <c r="V79" s="26"/>
      <c r="W79" s="26"/>
      <c r="X79" s="26"/>
      <c r="Y79" s="27"/>
      <c r="Z79" s="35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7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0" spans="1:64" ht="30" customHeight="1" x14ac:dyDescent="0.2">
      <c r="A80" s="30" t="s">
        <v>40</v>
      </c>
      <c r="B80" s="30"/>
      <c r="C80" s="30"/>
      <c r="D80" s="31" t="s">
        <v>103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2" t="s">
        <v>91</v>
      </c>
      <c r="V80" s="33"/>
      <c r="W80" s="33"/>
      <c r="X80" s="33"/>
      <c r="Y80" s="34"/>
      <c r="Z80" s="31" t="s">
        <v>118</v>
      </c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41"/>
      <c r="AP80" s="41"/>
      <c r="AQ80" s="41"/>
      <c r="AR80" s="41"/>
      <c r="AS80" s="41"/>
      <c r="AT80" s="41"/>
      <c r="AU80" s="41"/>
      <c r="AV80" s="41"/>
      <c r="AW80" s="42">
        <v>18294.38</v>
      </c>
      <c r="AX80" s="42"/>
      <c r="AY80" s="42"/>
      <c r="AZ80" s="42"/>
      <c r="BA80" s="42"/>
      <c r="BB80" s="42"/>
      <c r="BC80" s="42"/>
      <c r="BD80" s="42"/>
      <c r="BE80" s="42">
        <f>AW80</f>
        <v>18294.38</v>
      </c>
      <c r="BF80" s="42"/>
      <c r="BG80" s="42"/>
      <c r="BH80" s="42"/>
      <c r="BI80" s="42"/>
      <c r="BJ80" s="42"/>
      <c r="BK80" s="42"/>
      <c r="BL80" s="42"/>
    </row>
    <row r="81" spans="1:64" ht="16.5" customHeight="1" x14ac:dyDescent="0.2">
      <c r="A81" s="28">
        <v>4</v>
      </c>
      <c r="B81" s="28"/>
      <c r="C81" s="28"/>
      <c r="D81" s="29" t="s">
        <v>86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5"/>
      <c r="V81" s="26"/>
      <c r="W81" s="26"/>
      <c r="X81" s="26"/>
      <c r="Y81" s="27"/>
      <c r="Z81" s="35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7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ht="38.25" customHeight="1" x14ac:dyDescent="0.2">
      <c r="A82" s="30" t="s">
        <v>41</v>
      </c>
      <c r="B82" s="30"/>
      <c r="C82" s="30"/>
      <c r="D82" s="31" t="s">
        <v>117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2" t="s">
        <v>92</v>
      </c>
      <c r="V82" s="33"/>
      <c r="W82" s="33"/>
      <c r="X82" s="33"/>
      <c r="Y82" s="34"/>
      <c r="Z82" s="31" t="s">
        <v>116</v>
      </c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41"/>
      <c r="AP82" s="41"/>
      <c r="AQ82" s="41"/>
      <c r="AR82" s="41"/>
      <c r="AS82" s="41"/>
      <c r="AT82" s="41"/>
      <c r="AU82" s="41"/>
      <c r="AV82" s="41"/>
      <c r="AW82" s="41">
        <v>100</v>
      </c>
      <c r="AX82" s="41"/>
      <c r="AY82" s="41"/>
      <c r="AZ82" s="41"/>
      <c r="BA82" s="41"/>
      <c r="BB82" s="41"/>
      <c r="BC82" s="41"/>
      <c r="BD82" s="41"/>
      <c r="BE82" s="43">
        <f>AO82+AW82</f>
        <v>100</v>
      </c>
      <c r="BF82" s="44"/>
      <c r="BG82" s="44"/>
      <c r="BH82" s="44"/>
      <c r="BI82" s="44"/>
      <c r="BJ82" s="44"/>
      <c r="BK82" s="44"/>
      <c r="BL82" s="45"/>
    </row>
    <row r="83" spans="1:64" ht="8.1" customHeight="1" x14ac:dyDescent="0.2"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64" ht="16.149999999999999" customHeight="1" x14ac:dyDescent="0.2">
      <c r="A84" s="114" t="s">
        <v>93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1"/>
      <c r="AO84" s="115" t="s">
        <v>94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64" x14ac:dyDescent="0.2">
      <c r="X85" s="12"/>
      <c r="Y85" s="12"/>
      <c r="Z85" s="12"/>
      <c r="AA85" s="12"/>
      <c r="AB85" s="112" t="s">
        <v>49</v>
      </c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O85" s="109" t="s">
        <v>78</v>
      </c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</row>
    <row r="86" spans="1:64" ht="15.75" customHeight="1" x14ac:dyDescent="0.2">
      <c r="A86" s="113" t="s">
        <v>47</v>
      </c>
      <c r="B86" s="113"/>
      <c r="C86" s="113"/>
      <c r="D86" s="113"/>
      <c r="E86" s="113"/>
      <c r="F86" s="113"/>
    </row>
    <row r="87" spans="1:64" ht="13.15" customHeight="1" x14ac:dyDescent="0.2">
      <c r="A87" s="107" t="s">
        <v>104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9"/>
    </row>
    <row r="88" spans="1:64" x14ac:dyDescent="0.2">
      <c r="A88" s="16" t="s">
        <v>75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</row>
    <row r="89" spans="1:64" ht="12.6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</row>
    <row r="90" spans="1:64" ht="15.6" customHeight="1" x14ac:dyDescent="0.2">
      <c r="A90" s="116" t="s">
        <v>105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1"/>
      <c r="AO90" s="115" t="s">
        <v>87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64" x14ac:dyDescent="0.2">
      <c r="X91" s="12"/>
      <c r="Y91" s="12"/>
      <c r="Z91" s="12"/>
      <c r="AA91" s="12"/>
      <c r="AB91" s="12"/>
      <c r="AC91" s="12"/>
      <c r="AD91" s="12"/>
      <c r="AE91" s="12"/>
      <c r="AF91" s="12"/>
      <c r="AG91" s="12" t="s">
        <v>49</v>
      </c>
      <c r="AH91" s="12"/>
      <c r="AI91" s="12"/>
      <c r="AJ91" s="12"/>
      <c r="AK91" s="12"/>
      <c r="AL91" s="12"/>
      <c r="AM91" s="12"/>
      <c r="AO91" s="109" t="s">
        <v>78</v>
      </c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</row>
    <row r="92" spans="1:64" x14ac:dyDescent="0.2">
      <c r="A92" s="110">
        <v>43977</v>
      </c>
      <c r="B92" s="111"/>
      <c r="C92" s="111"/>
      <c r="D92" s="111"/>
      <c r="E92" s="111"/>
      <c r="F92" s="111"/>
      <c r="G92" s="111"/>
      <c r="H92" s="111"/>
    </row>
    <row r="93" spans="1:64" x14ac:dyDescent="0.2">
      <c r="A93" s="109" t="s">
        <v>73</v>
      </c>
      <c r="B93" s="109"/>
      <c r="C93" s="109"/>
      <c r="D93" s="109"/>
      <c r="E93" s="109"/>
      <c r="F93" s="109"/>
      <c r="G93" s="109"/>
      <c r="H93" s="109"/>
      <c r="I93" s="13"/>
      <c r="J93" s="13"/>
      <c r="K93" s="13"/>
      <c r="L93" s="13"/>
      <c r="M93" s="13"/>
      <c r="N93" s="13"/>
      <c r="O93" s="13"/>
      <c r="P93" s="13"/>
      <c r="Q93" s="13"/>
    </row>
    <row r="94" spans="1:64" x14ac:dyDescent="0.2">
      <c r="A94" s="15" t="s">
        <v>74</v>
      </c>
    </row>
  </sheetData>
  <mergeCells count="377">
    <mergeCell ref="BD13:BL13"/>
    <mergeCell ref="A13:Z13"/>
    <mergeCell ref="AA13:BC13"/>
    <mergeCell ref="A15:I15"/>
    <mergeCell ref="A14:B14"/>
    <mergeCell ref="BD15:BL15"/>
    <mergeCell ref="BD11:BL11"/>
    <mergeCell ref="BD14:BL14"/>
    <mergeCell ref="C14:I14"/>
    <mergeCell ref="U14:Y14"/>
    <mergeCell ref="AA14:BC14"/>
    <mergeCell ref="C12:Z12"/>
    <mergeCell ref="BD12:BL12"/>
    <mergeCell ref="A11:Z11"/>
    <mergeCell ref="AA11:BC11"/>
    <mergeCell ref="K14:Q14"/>
    <mergeCell ref="AE15:BC15"/>
    <mergeCell ref="D46:T46"/>
    <mergeCell ref="Z46:AN46"/>
    <mergeCell ref="A45:BL45"/>
    <mergeCell ref="BE46:BL46"/>
    <mergeCell ref="AW46:BD46"/>
    <mergeCell ref="A46:C46"/>
    <mergeCell ref="AO46:AV46"/>
    <mergeCell ref="A18:BL18"/>
    <mergeCell ref="A12:B12"/>
    <mergeCell ref="AA12:BC12"/>
    <mergeCell ref="BE47:BL47"/>
    <mergeCell ref="AW47:BD47"/>
    <mergeCell ref="A43:C43"/>
    <mergeCell ref="Z47:AN47"/>
    <mergeCell ref="D43:AJ43"/>
    <mergeCell ref="A47:C47"/>
    <mergeCell ref="J15:R15"/>
    <mergeCell ref="S15:Z15"/>
    <mergeCell ref="D63:T63"/>
    <mergeCell ref="D57:T57"/>
    <mergeCell ref="D59:T59"/>
    <mergeCell ref="D60:T60"/>
    <mergeCell ref="D56:T56"/>
    <mergeCell ref="D62:T62"/>
    <mergeCell ref="BE69:BL69"/>
    <mergeCell ref="AO72:AV72"/>
    <mergeCell ref="AO71:AV71"/>
    <mergeCell ref="U71:Y71"/>
    <mergeCell ref="Z71:AN71"/>
    <mergeCell ref="Z69:AN69"/>
    <mergeCell ref="Z70:AN70"/>
    <mergeCell ref="BE70:BL70"/>
    <mergeCell ref="AO69:AV69"/>
    <mergeCell ref="U70:Y70"/>
    <mergeCell ref="Z60:AN60"/>
    <mergeCell ref="BE66:BL66"/>
    <mergeCell ref="BE64:BL64"/>
    <mergeCell ref="AW67:BD67"/>
    <mergeCell ref="BE67:BL67"/>
    <mergeCell ref="BE65:BL65"/>
    <mergeCell ref="AW65:BD65"/>
    <mergeCell ref="AW66:BD66"/>
    <mergeCell ref="AW58:BD58"/>
    <mergeCell ref="AO55:AV55"/>
    <mergeCell ref="U61:Y61"/>
    <mergeCell ref="AO58:AV58"/>
    <mergeCell ref="U55:Y55"/>
    <mergeCell ref="Z59:AN59"/>
    <mergeCell ref="AO56:AV56"/>
    <mergeCell ref="U59:Y59"/>
    <mergeCell ref="AO60:AV60"/>
    <mergeCell ref="Z61:AN61"/>
    <mergeCell ref="AW72:BD72"/>
    <mergeCell ref="AW70:BD70"/>
    <mergeCell ref="AW71:BD71"/>
    <mergeCell ref="BE61:BL61"/>
    <mergeCell ref="Z49:AN49"/>
    <mergeCell ref="BE60:BL60"/>
    <mergeCell ref="AW60:BD60"/>
    <mergeCell ref="Z57:AN57"/>
    <mergeCell ref="Z58:AN58"/>
    <mergeCell ref="AW49:BD49"/>
    <mergeCell ref="AO68:AV68"/>
    <mergeCell ref="Z68:AN68"/>
    <mergeCell ref="AO67:AV67"/>
    <mergeCell ref="AO84:BG84"/>
    <mergeCell ref="AW73:BD73"/>
    <mergeCell ref="AW69:BD69"/>
    <mergeCell ref="AO70:AV70"/>
    <mergeCell ref="BE72:BL72"/>
    <mergeCell ref="AO73:AV73"/>
    <mergeCell ref="BE74:BL74"/>
    <mergeCell ref="AW75:BD75"/>
    <mergeCell ref="BE75:BL75"/>
    <mergeCell ref="AO75:AV75"/>
    <mergeCell ref="BE63:BL63"/>
    <mergeCell ref="BE62:BL62"/>
    <mergeCell ref="Z63:AN63"/>
    <mergeCell ref="BE73:BL73"/>
    <mergeCell ref="BE71:BL71"/>
    <mergeCell ref="AW63:BD63"/>
    <mergeCell ref="Z62:AN62"/>
    <mergeCell ref="AW74:BD74"/>
    <mergeCell ref="AO90:BG90"/>
    <mergeCell ref="A90:AA90"/>
    <mergeCell ref="A77:C77"/>
    <mergeCell ref="D77:T77"/>
    <mergeCell ref="AW78:BD78"/>
    <mergeCell ref="AW76:BD76"/>
    <mergeCell ref="AW77:BD77"/>
    <mergeCell ref="BE78:BL78"/>
    <mergeCell ref="A75:C75"/>
    <mergeCell ref="A76:C76"/>
    <mergeCell ref="Z75:AN75"/>
    <mergeCell ref="U74:Y74"/>
    <mergeCell ref="D76:T76"/>
    <mergeCell ref="U76:Y76"/>
    <mergeCell ref="D74:T74"/>
    <mergeCell ref="D75:T75"/>
    <mergeCell ref="U67:Y67"/>
    <mergeCell ref="D68:T68"/>
    <mergeCell ref="D67:T67"/>
    <mergeCell ref="Z77:AN77"/>
    <mergeCell ref="D73:T73"/>
    <mergeCell ref="D69:T69"/>
    <mergeCell ref="D70:T70"/>
    <mergeCell ref="D72:T72"/>
    <mergeCell ref="U69:Y69"/>
    <mergeCell ref="U68:Y68"/>
    <mergeCell ref="AO91:BG91"/>
    <mergeCell ref="AO85:BG85"/>
    <mergeCell ref="AB85:AM85"/>
    <mergeCell ref="A87:AA87"/>
    <mergeCell ref="A86:F86"/>
    <mergeCell ref="A84:AA84"/>
    <mergeCell ref="U57:Y57"/>
    <mergeCell ref="Z52:AN52"/>
    <mergeCell ref="U56:Y56"/>
    <mergeCell ref="U53:Y53"/>
    <mergeCell ref="A53:C53"/>
    <mergeCell ref="U54:Y54"/>
    <mergeCell ref="Z56:AN56"/>
    <mergeCell ref="Z53:AN53"/>
    <mergeCell ref="D55:T55"/>
    <mergeCell ref="D71:T71"/>
    <mergeCell ref="A69:C69"/>
    <mergeCell ref="A70:C70"/>
    <mergeCell ref="A74:C74"/>
    <mergeCell ref="A71:C71"/>
    <mergeCell ref="A56:C56"/>
    <mergeCell ref="A57:C57"/>
    <mergeCell ref="A67:C67"/>
    <mergeCell ref="A72:C72"/>
    <mergeCell ref="D64:T64"/>
    <mergeCell ref="A24:BL24"/>
    <mergeCell ref="AO2:BL2"/>
    <mergeCell ref="AO3:BL3"/>
    <mergeCell ref="AO4:BL4"/>
    <mergeCell ref="AO5:BL5"/>
    <mergeCell ref="A93:H93"/>
    <mergeCell ref="A92:H92"/>
    <mergeCell ref="A64:C64"/>
    <mergeCell ref="A65:C65"/>
    <mergeCell ref="A73:C73"/>
    <mergeCell ref="G22:BL22"/>
    <mergeCell ref="D44:AJ44"/>
    <mergeCell ref="U46:Y46"/>
    <mergeCell ref="A22:F22"/>
    <mergeCell ref="Z48:AN48"/>
    <mergeCell ref="G27:BL27"/>
    <mergeCell ref="A31:AZ31"/>
    <mergeCell ref="BD33:BL34"/>
    <mergeCell ref="A32:BK32"/>
    <mergeCell ref="G28:BL28"/>
    <mergeCell ref="A55:C55"/>
    <mergeCell ref="A54:C54"/>
    <mergeCell ref="D54:T54"/>
    <mergeCell ref="D47:T47"/>
    <mergeCell ref="D53:T53"/>
    <mergeCell ref="D51:T51"/>
    <mergeCell ref="A50:C50"/>
    <mergeCell ref="A51:C51"/>
    <mergeCell ref="G21:BL21"/>
    <mergeCell ref="AS16:BC16"/>
    <mergeCell ref="A17:H17"/>
    <mergeCell ref="A20:BL20"/>
    <mergeCell ref="A19:BL19"/>
    <mergeCell ref="BD16:BL16"/>
    <mergeCell ref="A16:T16"/>
    <mergeCell ref="A21:F21"/>
    <mergeCell ref="T17:W17"/>
    <mergeCell ref="I17:S17"/>
    <mergeCell ref="AO6:BF6"/>
    <mergeCell ref="A8:BL8"/>
    <mergeCell ref="A9:BL9"/>
    <mergeCell ref="BD10:BL10"/>
    <mergeCell ref="A10:B10"/>
    <mergeCell ref="C10:Z10"/>
    <mergeCell ref="AA10:BC10"/>
    <mergeCell ref="D33:AJ34"/>
    <mergeCell ref="AU33:BC34"/>
    <mergeCell ref="A25:BL25"/>
    <mergeCell ref="AK33:AT34"/>
    <mergeCell ref="A29:F29"/>
    <mergeCell ref="G29:BL29"/>
    <mergeCell ref="A28:F28"/>
    <mergeCell ref="A26:BL26"/>
    <mergeCell ref="A27:F27"/>
    <mergeCell ref="BD44:BL44"/>
    <mergeCell ref="AU43:BC43"/>
    <mergeCell ref="A30:F30"/>
    <mergeCell ref="A33:C34"/>
    <mergeCell ref="AK41:AT41"/>
    <mergeCell ref="A44:C44"/>
    <mergeCell ref="AK44:AT44"/>
    <mergeCell ref="A40:BK40"/>
    <mergeCell ref="AK36:AT36"/>
    <mergeCell ref="A38:C38"/>
    <mergeCell ref="G23:BL23"/>
    <mergeCell ref="A23:F23"/>
    <mergeCell ref="AU44:BC44"/>
    <mergeCell ref="BD43:BL43"/>
    <mergeCell ref="AK43:AT43"/>
    <mergeCell ref="D35:AJ35"/>
    <mergeCell ref="AK35:AT35"/>
    <mergeCell ref="BD35:BL35"/>
    <mergeCell ref="D36:AJ36"/>
    <mergeCell ref="D37:AJ37"/>
    <mergeCell ref="A37:C37"/>
    <mergeCell ref="D38:AJ38"/>
    <mergeCell ref="BD37:BL37"/>
    <mergeCell ref="AU37:BC37"/>
    <mergeCell ref="AK37:AT37"/>
    <mergeCell ref="BD36:BL36"/>
    <mergeCell ref="AU38:BC38"/>
    <mergeCell ref="AK42:AT42"/>
    <mergeCell ref="D41:AJ41"/>
    <mergeCell ref="BD42:BL42"/>
    <mergeCell ref="AK38:AT38"/>
    <mergeCell ref="A41:C41"/>
    <mergeCell ref="BD41:BL41"/>
    <mergeCell ref="AU41:BC41"/>
    <mergeCell ref="A42:C42"/>
    <mergeCell ref="AU42:BC42"/>
    <mergeCell ref="D42:AJ42"/>
    <mergeCell ref="U51:Y51"/>
    <mergeCell ref="A48:C48"/>
    <mergeCell ref="D48:T48"/>
    <mergeCell ref="D49:T49"/>
    <mergeCell ref="D50:T50"/>
    <mergeCell ref="U50:Y50"/>
    <mergeCell ref="U49:Y49"/>
    <mergeCell ref="AO1:BL1"/>
    <mergeCell ref="A39:BL39"/>
    <mergeCell ref="U16:AD16"/>
    <mergeCell ref="AE16:AR16"/>
    <mergeCell ref="BD38:BL38"/>
    <mergeCell ref="AU36:BC36"/>
    <mergeCell ref="A35:C35"/>
    <mergeCell ref="A36:C36"/>
    <mergeCell ref="AU35:BC35"/>
    <mergeCell ref="G30:BL30"/>
    <mergeCell ref="A52:C52"/>
    <mergeCell ref="U47:Y47"/>
    <mergeCell ref="AO47:AV47"/>
    <mergeCell ref="AO48:AV48"/>
    <mergeCell ref="AO51:AV51"/>
    <mergeCell ref="AO49:AV49"/>
    <mergeCell ref="D52:T52"/>
    <mergeCell ref="U52:Y52"/>
    <mergeCell ref="A49:C49"/>
    <mergeCell ref="U48:Y48"/>
    <mergeCell ref="A59:C59"/>
    <mergeCell ref="A61:C61"/>
    <mergeCell ref="D58:T58"/>
    <mergeCell ref="U60:Y60"/>
    <mergeCell ref="A58:C58"/>
    <mergeCell ref="A60:C60"/>
    <mergeCell ref="U58:Y58"/>
    <mergeCell ref="D61:T61"/>
    <mergeCell ref="Z50:AN50"/>
    <mergeCell ref="AO50:AV50"/>
    <mergeCell ref="Z55:AN55"/>
    <mergeCell ref="AO52:AV52"/>
    <mergeCell ref="AO54:AV54"/>
    <mergeCell ref="Z54:AN54"/>
    <mergeCell ref="AO53:AV53"/>
    <mergeCell ref="Z51:AN51"/>
    <mergeCell ref="A68:C68"/>
    <mergeCell ref="A63:C63"/>
    <mergeCell ref="Z64:AN64"/>
    <mergeCell ref="Z65:AN65"/>
    <mergeCell ref="A66:C66"/>
    <mergeCell ref="D66:T66"/>
    <mergeCell ref="U66:Y66"/>
    <mergeCell ref="D65:T65"/>
    <mergeCell ref="U63:Y63"/>
    <mergeCell ref="Z66:AN66"/>
    <mergeCell ref="BE68:BL68"/>
    <mergeCell ref="U62:Y62"/>
    <mergeCell ref="AW62:BD62"/>
    <mergeCell ref="AW68:BD68"/>
    <mergeCell ref="U64:Y64"/>
    <mergeCell ref="U65:Y65"/>
    <mergeCell ref="AO64:AV64"/>
    <mergeCell ref="AW64:BD64"/>
    <mergeCell ref="AO63:AV63"/>
    <mergeCell ref="AO62:AV62"/>
    <mergeCell ref="BE56:BL56"/>
    <mergeCell ref="AW57:BD57"/>
    <mergeCell ref="BE57:BL57"/>
    <mergeCell ref="AW56:BD56"/>
    <mergeCell ref="AW55:BD55"/>
    <mergeCell ref="A62:C62"/>
    <mergeCell ref="AW59:BD59"/>
    <mergeCell ref="AW61:BD61"/>
    <mergeCell ref="AO59:AV59"/>
    <mergeCell ref="AO61:AV61"/>
    <mergeCell ref="AO57:AV57"/>
    <mergeCell ref="BE59:BL59"/>
    <mergeCell ref="BE48:BL48"/>
    <mergeCell ref="BE50:BL50"/>
    <mergeCell ref="BE51:BL51"/>
    <mergeCell ref="AW51:BD51"/>
    <mergeCell ref="AW50:BD50"/>
    <mergeCell ref="BE49:BL49"/>
    <mergeCell ref="AW48:BD48"/>
    <mergeCell ref="BE55:BL55"/>
    <mergeCell ref="Z67:AN67"/>
    <mergeCell ref="AW52:BD52"/>
    <mergeCell ref="BE52:BL52"/>
    <mergeCell ref="AW54:BD54"/>
    <mergeCell ref="BE53:BL53"/>
    <mergeCell ref="BE54:BL54"/>
    <mergeCell ref="AW53:BD53"/>
    <mergeCell ref="AO66:AV66"/>
    <mergeCell ref="AO65:AV65"/>
    <mergeCell ref="BE58:BL58"/>
    <mergeCell ref="AO77:AV77"/>
    <mergeCell ref="U73:Y73"/>
    <mergeCell ref="Z72:AN72"/>
    <mergeCell ref="U72:Y72"/>
    <mergeCell ref="Z74:AN74"/>
    <mergeCell ref="AO74:AV74"/>
    <mergeCell ref="Z76:AN76"/>
    <mergeCell ref="AO76:AV76"/>
    <mergeCell ref="Z73:AN73"/>
    <mergeCell ref="Z81:AN81"/>
    <mergeCell ref="BE76:BL76"/>
    <mergeCell ref="BE77:BL77"/>
    <mergeCell ref="A82:C82"/>
    <mergeCell ref="D82:T82"/>
    <mergeCell ref="U82:Y82"/>
    <mergeCell ref="Z82:AN82"/>
    <mergeCell ref="Z78:AN78"/>
    <mergeCell ref="BE82:BL82"/>
    <mergeCell ref="AO78:AV78"/>
    <mergeCell ref="AW80:BD80"/>
    <mergeCell ref="AO81:AV81"/>
    <mergeCell ref="BE80:BL80"/>
    <mergeCell ref="AW79:BD79"/>
    <mergeCell ref="BE79:BL79"/>
    <mergeCell ref="AW82:BD82"/>
    <mergeCell ref="BE81:BL81"/>
    <mergeCell ref="AW81:BD81"/>
    <mergeCell ref="AO82:AV82"/>
    <mergeCell ref="Z79:AN79"/>
    <mergeCell ref="Z80:AN80"/>
    <mergeCell ref="A79:C79"/>
    <mergeCell ref="D79:T79"/>
    <mergeCell ref="AO79:AV79"/>
    <mergeCell ref="AO80:AV80"/>
    <mergeCell ref="U80:Y80"/>
    <mergeCell ref="A81:C81"/>
    <mergeCell ref="D81:T81"/>
    <mergeCell ref="A78:C78"/>
    <mergeCell ref="D78:T78"/>
    <mergeCell ref="U78:Y78"/>
    <mergeCell ref="A80:C80"/>
    <mergeCell ref="D80:T80"/>
  </mergeCells>
  <phoneticPr fontId="0" type="noConversion"/>
  <conditionalFormatting sqref="D50:D51 D53 D70 D56:D59 Z50:Z53 Z56:Z68">
    <cfRule type="cellIs" dxfId="18" priority="13" stopIfTrue="1" operator="equal">
      <formula>$D49</formula>
    </cfRule>
  </conditionalFormatting>
  <conditionalFormatting sqref="D54 D52 Z54 D79">
    <cfRule type="cellIs" dxfId="17" priority="14" stopIfTrue="1" operator="equal">
      <formula>$D44</formula>
    </cfRule>
  </conditionalFormatting>
  <conditionalFormatting sqref="D72 Z72">
    <cfRule type="cellIs" dxfId="16" priority="15" stopIfTrue="1" operator="equal">
      <formula>$D70</formula>
    </cfRule>
  </conditionalFormatting>
  <conditionalFormatting sqref="D55">
    <cfRule type="cellIs" dxfId="15" priority="16" stopIfTrue="1" operator="equal">
      <formula>$D51</formula>
    </cfRule>
  </conditionalFormatting>
  <conditionalFormatting sqref="Z70 D66">
    <cfRule type="cellIs" dxfId="14" priority="17" stopIfTrue="1" operator="equal">
      <formula>$D55</formula>
    </cfRule>
  </conditionalFormatting>
  <conditionalFormatting sqref="D67:D68">
    <cfRule type="cellIs" dxfId="13" priority="18" stopIfTrue="1" operator="equal">
      <formula>$D55</formula>
    </cfRule>
  </conditionalFormatting>
  <conditionalFormatting sqref="D73:D78 Z78 Z80 D48">
    <cfRule type="cellIs" dxfId="12" priority="19" stopIfTrue="1" operator="equal">
      <formula>$D45</formula>
    </cfRule>
  </conditionalFormatting>
  <conditionalFormatting sqref="D64">
    <cfRule type="cellIs" dxfId="11" priority="20" stopIfTrue="1" operator="equal">
      <formula>$D54</formula>
    </cfRule>
  </conditionalFormatting>
  <conditionalFormatting sqref="D72 Z70 Z48 Z72:Z81">
    <cfRule type="cellIs" dxfId="10" priority="21" stopIfTrue="1" operator="equal">
      <formula>#REF!</formula>
    </cfRule>
  </conditionalFormatting>
  <conditionalFormatting sqref="D71 D49 D38">
    <cfRule type="cellIs" dxfId="9" priority="22" stopIfTrue="1" operator="equal">
      <formula>#REF!</formula>
    </cfRule>
  </conditionalFormatting>
  <conditionalFormatting sqref="U71 D69 U69 U55 Z48 Z73:Z81">
    <cfRule type="cellIs" dxfId="8" priority="23" stopIfTrue="1" operator="equal">
      <formula>#REF!</formula>
    </cfRule>
  </conditionalFormatting>
  <conditionalFormatting sqref="D60:D63">
    <cfRule type="cellIs" dxfId="7" priority="24" stopIfTrue="1" operator="equal">
      <formula>#REF!</formula>
    </cfRule>
  </conditionalFormatting>
  <conditionalFormatting sqref="D65">
    <cfRule type="cellIs" dxfId="6" priority="25" stopIfTrue="1" operator="equal">
      <formula>#REF!</formula>
    </cfRule>
  </conditionalFormatting>
  <conditionalFormatting sqref="A48:A81">
    <cfRule type="cellIs" dxfId="5" priority="26" stopIfTrue="1" operator="equal">
      <formula>0</formula>
    </cfRule>
  </conditionalFormatting>
  <conditionalFormatting sqref="D36:D37">
    <cfRule type="cellIs" dxfId="4" priority="27" stopIfTrue="1" operator="equal">
      <formula>#REF!</formula>
    </cfRule>
  </conditionalFormatting>
  <conditionalFormatting sqref="D80">
    <cfRule type="cellIs" dxfId="3" priority="30" stopIfTrue="1" operator="equal">
      <formula>$D71</formula>
    </cfRule>
  </conditionalFormatting>
  <conditionalFormatting sqref="Z82">
    <cfRule type="cellIs" dxfId="2" priority="3" stopIfTrue="1" operator="equal">
      <formula>$D79</formula>
    </cfRule>
  </conditionalFormatting>
  <conditionalFormatting sqref="Z82">
    <cfRule type="cellIs" dxfId="1" priority="1" stopIfTrue="1" operator="equal">
      <formula>#REF!</formula>
    </cfRule>
  </conditionalFormatting>
  <conditionalFormatting sqref="A82">
    <cfRule type="cellIs" dxfId="0" priority="2" stopIfTrue="1" operator="equal">
      <formula>0</formula>
    </cfRule>
  </conditionalFormatting>
  <pageMargins left="0.59055118110236227" right="0.31496062992125984" top="0.39370078740157483" bottom="0.39370078740157483" header="0" footer="0"/>
  <pageSetup paperSize="9" scale="76" fitToHeight="3" orientation="landscape" r:id="rId1"/>
  <headerFooter alignWithMargins="0"/>
  <rowBreaks count="1" manualBreakCount="1">
    <brk id="3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5031</vt:lpstr>
      <vt:lpstr>'5031'!Область_печати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2020-05-26T09:06:49Z</cp:lastPrinted>
  <dcterms:created xsi:type="dcterms:W3CDTF">2016-08-15T09:54:21Z</dcterms:created>
  <dcterms:modified xsi:type="dcterms:W3CDTF">2020-05-28T11:48:01Z</dcterms:modified>
</cp:coreProperties>
</file>